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20AF976A-D01E-49B8-AB13-DFAD70C6D8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Sažetak" sheetId="2" r:id="rId1"/>
    <sheet name=" Račun prihoda i rashoda" sheetId="4" r:id="rId2"/>
    <sheet name=" Račun financiranja" sheetId="5" r:id="rId3"/>
    <sheet name="Posebni dio" sheetId="6" r:id="rId4"/>
    <sheet name="Ukupni plan" sheetId="7" r:id="rId5"/>
    <sheet name="List1" sheetId="8" r:id="rId6"/>
  </sheets>
  <definedNames>
    <definedName name="_xlnm.Print_Area" localSheetId="2">' Račun financiranja'!$A$1:$G$32</definedName>
    <definedName name="_xlnm.Print_Area" localSheetId="1">' Račun prihoda i rashoda'!$A$1:$G$172</definedName>
    <definedName name="_xlnm.Print_Area" localSheetId="0">' Sažetak'!$A$1:$J$42</definedName>
    <definedName name="_xlnm.Print_Area" localSheetId="3">'Posebni dio'!$A$1:$G$776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5" i="7" l="1"/>
  <c r="F155" i="7"/>
  <c r="D155" i="7"/>
  <c r="E162" i="7"/>
  <c r="F162" i="7"/>
  <c r="D162" i="7"/>
  <c r="E19" i="7"/>
  <c r="F19" i="7"/>
  <c r="D19" i="7"/>
  <c r="E21" i="7"/>
  <c r="F21" i="7"/>
  <c r="D21" i="7"/>
  <c r="E29" i="7"/>
  <c r="F29" i="7"/>
  <c r="D29" i="7"/>
  <c r="E33" i="7"/>
  <c r="F33" i="7"/>
  <c r="F32" i="7" s="1"/>
  <c r="F31" i="7" s="1"/>
  <c r="F30" i="7" s="1"/>
  <c r="E38" i="7"/>
  <c r="E32" i="7" s="1"/>
  <c r="E31" i="7" s="1"/>
  <c r="E30" i="7" s="1"/>
  <c r="F38" i="7"/>
  <c r="D38" i="7"/>
  <c r="F43" i="7"/>
  <c r="F42" i="7" s="1"/>
  <c r="F41" i="7" s="1"/>
  <c r="E43" i="7"/>
  <c r="E42" i="7" s="1"/>
  <c r="E41" i="7" s="1"/>
  <c r="E24" i="7"/>
  <c r="E23" i="7" s="1"/>
  <c r="E22" i="7" s="1"/>
  <c r="F24" i="7"/>
  <c r="F23" i="7" s="1"/>
  <c r="F22" i="7" s="1"/>
  <c r="D24" i="7"/>
  <c r="D23" i="7" s="1"/>
  <c r="D22" i="7" s="1"/>
  <c r="D43" i="7"/>
  <c r="D42" i="7" s="1"/>
  <c r="D41" i="7" s="1"/>
  <c r="F168" i="4"/>
  <c r="F167" i="4" s="1"/>
  <c r="G168" i="4"/>
  <c r="G167" i="4" s="1"/>
  <c r="E168" i="4"/>
  <c r="E167" i="4" s="1"/>
  <c r="G111" i="4"/>
  <c r="F111" i="4"/>
  <c r="E111" i="4"/>
  <c r="F112" i="4"/>
  <c r="G112" i="4"/>
  <c r="E112" i="4"/>
  <c r="E105" i="4"/>
  <c r="G107" i="4"/>
  <c r="G105" i="4" s="1"/>
  <c r="F107" i="4"/>
  <c r="F105" i="4" s="1"/>
  <c r="E107" i="4"/>
  <c r="G35" i="4"/>
  <c r="G33" i="4" s="1"/>
  <c r="F35" i="4"/>
  <c r="F33" i="4" s="1"/>
  <c r="E35" i="4"/>
  <c r="E33" i="4" s="1"/>
  <c r="G40" i="4"/>
  <c r="F40" i="4"/>
  <c r="F39" i="4" s="1"/>
  <c r="E40" i="4"/>
  <c r="E39" i="4" s="1"/>
  <c r="D33" i="4"/>
  <c r="C33" i="4"/>
  <c r="D10" i="6"/>
  <c r="E664" i="6"/>
  <c r="E662" i="6"/>
  <c r="G662" i="6"/>
  <c r="F662" i="6"/>
  <c r="G664" i="6"/>
  <c r="F664" i="6"/>
  <c r="F676" i="6"/>
  <c r="G676" i="6"/>
  <c r="E676" i="6"/>
  <c r="F133" i="6"/>
  <c r="G133" i="6"/>
  <c r="F134" i="6"/>
  <c r="G134" i="6"/>
  <c r="E134" i="6"/>
  <c r="E133" i="6"/>
  <c r="F135" i="6"/>
  <c r="G135" i="6"/>
  <c r="E135" i="6"/>
  <c r="F146" i="6"/>
  <c r="G146" i="6"/>
  <c r="E146" i="6"/>
  <c r="E327" i="7"/>
  <c r="F327" i="7"/>
  <c r="D327" i="7"/>
  <c r="E325" i="7"/>
  <c r="F325" i="7"/>
  <c r="D325" i="7"/>
  <c r="E315" i="7"/>
  <c r="F315" i="7"/>
  <c r="D315" i="7"/>
  <c r="E323" i="7"/>
  <c r="F323" i="7"/>
  <c r="D323" i="7"/>
  <c r="D34" i="7"/>
  <c r="D33" i="7" s="1"/>
  <c r="D32" i="7" s="1"/>
  <c r="D31" i="7" s="1"/>
  <c r="D30" i="7" s="1"/>
  <c r="C56" i="4"/>
  <c r="D720" i="7"/>
  <c r="D718" i="7"/>
  <c r="D717" i="7" s="1"/>
  <c r="F714" i="7"/>
  <c r="F713" i="7" s="1"/>
  <c r="F709" i="7" s="1"/>
  <c r="F708" i="7" s="1"/>
  <c r="E714" i="7"/>
  <c r="E713" i="7" s="1"/>
  <c r="E709" i="7" s="1"/>
  <c r="E708" i="7" s="1"/>
  <c r="D714" i="7"/>
  <c r="D713" i="7" s="1"/>
  <c r="D711" i="7"/>
  <c r="D710" i="7" s="1"/>
  <c r="D706" i="7"/>
  <c r="D704" i="7"/>
  <c r="F702" i="7"/>
  <c r="F701" i="7" s="1"/>
  <c r="E702" i="7"/>
  <c r="E701" i="7" s="1"/>
  <c r="D702" i="7"/>
  <c r="F699" i="7"/>
  <c r="F698" i="7" s="1"/>
  <c r="E699" i="7"/>
  <c r="E698" i="7" s="1"/>
  <c r="D699" i="7"/>
  <c r="D698" i="7" s="1"/>
  <c r="D696" i="7"/>
  <c r="D691" i="7"/>
  <c r="D688" i="7"/>
  <c r="F687" i="7"/>
  <c r="E687" i="7"/>
  <c r="D685" i="7"/>
  <c r="D681" i="7"/>
  <c r="D679" i="7"/>
  <c r="D677" i="7"/>
  <c r="F676" i="7"/>
  <c r="E676" i="7"/>
  <c r="D674" i="7"/>
  <c r="D671" i="7" s="1"/>
  <c r="F671" i="7"/>
  <c r="E671" i="7"/>
  <c r="D665" i="7"/>
  <c r="D664" i="7" s="1"/>
  <c r="D659" i="7"/>
  <c r="D658" i="7" s="1"/>
  <c r="D657" i="7" s="1"/>
  <c r="D656" i="7" s="1"/>
  <c r="D654" i="7"/>
  <c r="D653" i="7" s="1"/>
  <c r="D650" i="7"/>
  <c r="D648" i="7"/>
  <c r="D646" i="7"/>
  <c r="D643" i="7"/>
  <c r="D640" i="7"/>
  <c r="D639" i="7" s="1"/>
  <c r="D635" i="7"/>
  <c r="D634" i="7" s="1"/>
  <c r="D633" i="7" s="1"/>
  <c r="D631" i="7"/>
  <c r="D627" i="7"/>
  <c r="D621" i="7"/>
  <c r="D616" i="7"/>
  <c r="D614" i="7"/>
  <c r="D610" i="7"/>
  <c r="D607" i="7"/>
  <c r="F604" i="7"/>
  <c r="E604" i="7"/>
  <c r="D604" i="7"/>
  <c r="F602" i="7"/>
  <c r="E602" i="7"/>
  <c r="D602" i="7"/>
  <c r="D599" i="7"/>
  <c r="D591" i="7"/>
  <c r="D580" i="7"/>
  <c r="D579" i="7" s="1"/>
  <c r="D574" i="7" s="1"/>
  <c r="D569" i="7" s="1"/>
  <c r="D563" i="7"/>
  <c r="D560" i="7"/>
  <c r="D552" i="7"/>
  <c r="D551" i="7" s="1"/>
  <c r="D546" i="7"/>
  <c r="D540" i="7"/>
  <c r="D535" i="7"/>
  <c r="D534" i="7" s="1"/>
  <c r="D527" i="7"/>
  <c r="D526" i="7" s="1"/>
  <c r="F520" i="7"/>
  <c r="F519" i="7" s="1"/>
  <c r="F518" i="7" s="1"/>
  <c r="F517" i="7" s="1"/>
  <c r="F516" i="7" s="1"/>
  <c r="E520" i="7"/>
  <c r="E519" i="7" s="1"/>
  <c r="E518" i="7" s="1"/>
  <c r="E517" i="7" s="1"/>
  <c r="E516" i="7" s="1"/>
  <c r="D520" i="7"/>
  <c r="D519" i="7" s="1"/>
  <c r="D514" i="7"/>
  <c r="D513" i="7" s="1"/>
  <c r="D512" i="7" s="1"/>
  <c r="D511" i="7" s="1"/>
  <c r="D509" i="7"/>
  <c r="D507" i="7"/>
  <c r="D501" i="7"/>
  <c r="D500" i="7" s="1"/>
  <c r="D495" i="7"/>
  <c r="D489" i="7"/>
  <c r="D483" i="7"/>
  <c r="D482" i="7" s="1"/>
  <c r="D481" i="7" s="1"/>
  <c r="D480" i="7" s="1"/>
  <c r="D478" i="7"/>
  <c r="D477" i="7" s="1"/>
  <c r="D474" i="7"/>
  <c r="F471" i="7"/>
  <c r="F470" i="7" s="1"/>
  <c r="E471" i="7"/>
  <c r="E470" i="7" s="1"/>
  <c r="D471" i="7"/>
  <c r="F468" i="7"/>
  <c r="F467" i="7" s="1"/>
  <c r="E468" i="7"/>
  <c r="E467" i="7" s="1"/>
  <c r="D468" i="7"/>
  <c r="D467" i="7" s="1"/>
  <c r="D459" i="7"/>
  <c r="D458" i="7" s="1"/>
  <c r="D457" i="7" s="1"/>
  <c r="D455" i="7"/>
  <c r="F453" i="7"/>
  <c r="F442" i="7" s="1"/>
  <c r="E453" i="7"/>
  <c r="E442" i="7" s="1"/>
  <c r="D453" i="7"/>
  <c r="D451" i="7"/>
  <c r="D449" i="7"/>
  <c r="D445" i="7"/>
  <c r="D443" i="7"/>
  <c r="D435" i="7"/>
  <c r="D431" i="7"/>
  <c r="D428" i="7"/>
  <c r="D426" i="7"/>
  <c r="D421" i="7"/>
  <c r="D417" i="7"/>
  <c r="D413" i="7"/>
  <c r="D410" i="7"/>
  <c r="D406" i="7"/>
  <c r="D400" i="7"/>
  <c r="D397" i="7"/>
  <c r="F394" i="7"/>
  <c r="F385" i="7" s="1"/>
  <c r="E394" i="7"/>
  <c r="E385" i="7" s="1"/>
  <c r="D394" i="7"/>
  <c r="D392" i="7"/>
  <c r="D386" i="7"/>
  <c r="D382" i="7"/>
  <c r="D381" i="7" s="1"/>
  <c r="D380" i="7" s="1"/>
  <c r="D376" i="7"/>
  <c r="D375" i="7" s="1"/>
  <c r="D374" i="7" s="1"/>
  <c r="D373" i="7" s="1"/>
  <c r="D370" i="7"/>
  <c r="D369" i="7" s="1"/>
  <c r="D367" i="7"/>
  <c r="D366" i="7" s="1"/>
  <c r="D358" i="7"/>
  <c r="D357" i="7" s="1"/>
  <c r="D355" i="7"/>
  <c r="D354" i="7" s="1"/>
  <c r="D352" i="7"/>
  <c r="D349" i="7"/>
  <c r="D347" i="7"/>
  <c r="D345" i="7"/>
  <c r="D340" i="7"/>
  <c r="D339" i="7" s="1"/>
  <c r="D309" i="7"/>
  <c r="D308" i="7" s="1"/>
  <c r="D306" i="7"/>
  <c r="D305" i="7" s="1"/>
  <c r="F302" i="7"/>
  <c r="F301" i="7" s="1"/>
  <c r="F300" i="7" s="1"/>
  <c r="F299" i="7" s="1"/>
  <c r="F298" i="7" s="1"/>
  <c r="E302" i="7"/>
  <c r="E301" i="7" s="1"/>
  <c r="E300" i="7" s="1"/>
  <c r="E299" i="7" s="1"/>
  <c r="E298" i="7" s="1"/>
  <c r="D302" i="7"/>
  <c r="D301" i="7" s="1"/>
  <c r="D273" i="7"/>
  <c r="D271" i="7"/>
  <c r="D268" i="7"/>
  <c r="D264" i="7"/>
  <c r="D261" i="7"/>
  <c r="D259" i="7"/>
  <c r="D257" i="7"/>
  <c r="D253" i="7"/>
  <c r="D249" i="7"/>
  <c r="D248" i="7" s="1"/>
  <c r="D243" i="7"/>
  <c r="D241" i="7"/>
  <c r="D236" i="7"/>
  <c r="D233" i="7"/>
  <c r="F227" i="7"/>
  <c r="E227" i="7"/>
  <c r="D227" i="7"/>
  <c r="D220" i="7"/>
  <c r="D218" i="7"/>
  <c r="F213" i="7"/>
  <c r="E213" i="7"/>
  <c r="D213" i="7"/>
  <c r="D209" i="7"/>
  <c r="D206" i="7"/>
  <c r="D203" i="7"/>
  <c r="F198" i="7"/>
  <c r="F182" i="7" s="1"/>
  <c r="E198" i="7"/>
  <c r="E182" i="7" s="1"/>
  <c r="D198" i="7"/>
  <c r="D193" i="7"/>
  <c r="D189" i="7"/>
  <c r="D183" i="7"/>
  <c r="D180" i="7"/>
  <c r="D177" i="7"/>
  <c r="D175" i="7"/>
  <c r="F166" i="7"/>
  <c r="F165" i="7" s="1"/>
  <c r="E166" i="7"/>
  <c r="E165" i="7" s="1"/>
  <c r="D166" i="7"/>
  <c r="D150" i="7"/>
  <c r="D149" i="7" s="1"/>
  <c r="D148" i="7" s="1"/>
  <c r="D147" i="7" s="1"/>
  <c r="D145" i="7"/>
  <c r="D144" i="7" s="1"/>
  <c r="D143" i="7" s="1"/>
  <c r="D139" i="7"/>
  <c r="D138" i="7" s="1"/>
  <c r="D137" i="7" s="1"/>
  <c r="F135" i="7"/>
  <c r="E135" i="7"/>
  <c r="D133" i="7"/>
  <c r="D132" i="7" s="1"/>
  <c r="D131" i="7" s="1"/>
  <c r="D130" i="7" s="1"/>
  <c r="D128" i="7"/>
  <c r="D127" i="7" s="1"/>
  <c r="D126" i="7" s="1"/>
  <c r="D125" i="7" s="1"/>
  <c r="D124" i="7" s="1"/>
  <c r="F124" i="7"/>
  <c r="E124" i="7"/>
  <c r="D122" i="7"/>
  <c r="D121" i="7" s="1"/>
  <c r="D120" i="7" s="1"/>
  <c r="D119" i="7" s="1"/>
  <c r="D117" i="7"/>
  <c r="F115" i="7"/>
  <c r="F114" i="7" s="1"/>
  <c r="F113" i="7" s="1"/>
  <c r="F112" i="7" s="1"/>
  <c r="F111" i="7" s="1"/>
  <c r="E115" i="7"/>
  <c r="E114" i="7" s="1"/>
  <c r="E113" i="7" s="1"/>
  <c r="E112" i="7" s="1"/>
  <c r="E111" i="7" s="1"/>
  <c r="D115" i="7"/>
  <c r="D109" i="7"/>
  <c r="D108" i="7" s="1"/>
  <c r="D107" i="7" s="1"/>
  <c r="D106" i="7" s="1"/>
  <c r="D102" i="7"/>
  <c r="D101" i="7" s="1"/>
  <c r="D100" i="7" s="1"/>
  <c r="D99" i="7" s="1"/>
  <c r="F98" i="7"/>
  <c r="E98" i="7"/>
  <c r="D96" i="7"/>
  <c r="D95" i="7" s="1"/>
  <c r="D94" i="7" s="1"/>
  <c r="D93" i="7" s="1"/>
  <c r="F76" i="7"/>
  <c r="F75" i="7" s="1"/>
  <c r="E76" i="7"/>
  <c r="E75" i="7" s="1"/>
  <c r="D76" i="7"/>
  <c r="D75" i="7" s="1"/>
  <c r="D72" i="7"/>
  <c r="D68" i="7"/>
  <c r="D67" i="7" s="1"/>
  <c r="D66" i="7" s="1"/>
  <c r="F64" i="7"/>
  <c r="E64" i="7"/>
  <c r="D62" i="7"/>
  <c r="D61" i="7" s="1"/>
  <c r="D60" i="7" s="1"/>
  <c r="D59" i="7" s="1"/>
  <c r="D55" i="7"/>
  <c r="D50" i="7"/>
  <c r="F46" i="7"/>
  <c r="E46" i="7"/>
  <c r="E314" i="7" l="1"/>
  <c r="D314" i="7"/>
  <c r="F314" i="7"/>
  <c r="E104" i="4"/>
  <c r="F32" i="4"/>
  <c r="F208" i="7"/>
  <c r="F164" i="7" s="1"/>
  <c r="F163" i="7" s="1"/>
  <c r="D365" i="7"/>
  <c r="D360" i="7" s="1"/>
  <c r="D114" i="7"/>
  <c r="D113" i="7" s="1"/>
  <c r="D112" i="7" s="1"/>
  <c r="D111" i="7" s="1"/>
  <c r="D399" i="7"/>
  <c r="D687" i="7"/>
  <c r="F384" i="7"/>
  <c r="F379" i="7" s="1"/>
  <c r="D470" i="7"/>
  <c r="D466" i="7" s="1"/>
  <c r="D465" i="7" s="1"/>
  <c r="D136" i="7"/>
  <c r="D135" i="7" s="1"/>
  <c r="D252" i="7"/>
  <c r="D676" i="7"/>
  <c r="D663" i="7"/>
  <c r="D416" i="7"/>
  <c r="D98" i="7"/>
  <c r="D385" i="7"/>
  <c r="D518" i="7"/>
  <c r="D601" i="7"/>
  <c r="D626" i="7"/>
  <c r="F45" i="7"/>
  <c r="F20" i="7" s="1"/>
  <c r="D208" i="7"/>
  <c r="D344" i="7"/>
  <c r="D338" i="7" s="1"/>
  <c r="D337" i="7" s="1"/>
  <c r="D506" i="7"/>
  <c r="F670" i="7"/>
  <c r="F662" i="7" s="1"/>
  <c r="F661" i="7" s="1"/>
  <c r="D65" i="7"/>
  <c r="D64" i="7" s="1"/>
  <c r="D182" i="7"/>
  <c r="D701" i="7"/>
  <c r="E208" i="7"/>
  <c r="E164" i="7" s="1"/>
  <c r="E163" i="7" s="1"/>
  <c r="E384" i="7"/>
  <c r="E379" i="7" s="1"/>
  <c r="D539" i="7"/>
  <c r="E45" i="7"/>
  <c r="E20" i="7" s="1"/>
  <c r="D442" i="7"/>
  <c r="D613" i="7"/>
  <c r="D557" i="7"/>
  <c r="D49" i="7"/>
  <c r="D48" i="7" s="1"/>
  <c r="D47" i="7" s="1"/>
  <c r="D46" i="7" s="1"/>
  <c r="D165" i="7"/>
  <c r="D267" i="7"/>
  <c r="D266" i="7" s="1"/>
  <c r="D488" i="7"/>
  <c r="D642" i="7"/>
  <c r="D638" i="7" s="1"/>
  <c r="D637" i="7" s="1"/>
  <c r="D709" i="7"/>
  <c r="D708" i="7" s="1"/>
  <c r="E466" i="7"/>
  <c r="E465" i="7" s="1"/>
  <c r="D300" i="7"/>
  <c r="D299" i="7" s="1"/>
  <c r="D298" i="7" s="1"/>
  <c r="F466" i="7"/>
  <c r="F465" i="7" s="1"/>
  <c r="E670" i="7"/>
  <c r="E662" i="7" s="1"/>
  <c r="E661" i="7" s="1"/>
  <c r="F378" i="7" l="1"/>
  <c r="F156" i="7" s="1"/>
  <c r="D487" i="7"/>
  <c r="D486" i="7" s="1"/>
  <c r="D485" i="7" s="1"/>
  <c r="E378" i="7"/>
  <c r="E156" i="7" s="1"/>
  <c r="D336" i="7"/>
  <c r="D670" i="7"/>
  <c r="D662" i="7" s="1"/>
  <c r="D661" i="7" s="1"/>
  <c r="D384" i="7"/>
  <c r="D379" i="7" s="1"/>
  <c r="D378" i="7" s="1"/>
  <c r="F18" i="7"/>
  <c r="D45" i="7"/>
  <c r="D20" i="7" s="1"/>
  <c r="D18" i="7" s="1"/>
  <c r="E18" i="7"/>
  <c r="D589" i="7"/>
  <c r="D588" i="7" s="1"/>
  <c r="D587" i="7" s="1"/>
  <c r="D164" i="7"/>
  <c r="D163" i="7" s="1"/>
  <c r="D538" i="7"/>
  <c r="D517" i="7" s="1"/>
  <c r="D516" i="7" s="1"/>
  <c r="F154" i="7" l="1"/>
  <c r="E154" i="7"/>
  <c r="D156" i="7"/>
  <c r="D154" i="7" s="1"/>
  <c r="C664" i="6"/>
  <c r="C663" i="6" s="1"/>
  <c r="C662" i="6" s="1"/>
  <c r="C661" i="6" s="1"/>
  <c r="C568" i="6"/>
  <c r="C557" i="6" s="1"/>
  <c r="C556" i="6" s="1"/>
  <c r="C555" i="6" s="1"/>
  <c r="G496" i="6"/>
  <c r="F496" i="6"/>
  <c r="E496" i="6"/>
  <c r="G437" i="6"/>
  <c r="G436" i="6" s="1"/>
  <c r="F437" i="6"/>
  <c r="F436" i="6" s="1"/>
  <c r="E437" i="6"/>
  <c r="E436" i="6" s="1"/>
  <c r="G375" i="6"/>
  <c r="F375" i="6"/>
  <c r="E375" i="6"/>
  <c r="G253" i="6"/>
  <c r="F253" i="6"/>
  <c r="E253" i="6"/>
  <c r="E207" i="6"/>
  <c r="G195" i="6"/>
  <c r="F195" i="6"/>
  <c r="E195" i="6"/>
  <c r="G57" i="6"/>
  <c r="F57" i="6"/>
  <c r="E57" i="6"/>
  <c r="G47" i="6"/>
  <c r="F47" i="6"/>
  <c r="E47" i="6"/>
  <c r="G40" i="6"/>
  <c r="F40" i="6"/>
  <c r="E40" i="6"/>
  <c r="G35" i="6"/>
  <c r="F35" i="6"/>
  <c r="E35" i="6"/>
  <c r="G21" i="6"/>
  <c r="F21" i="6"/>
  <c r="F20" i="6" s="1"/>
  <c r="E21" i="6"/>
  <c r="E20" i="6" s="1"/>
  <c r="G20" i="6"/>
  <c r="D17" i="6"/>
  <c r="D16" i="6"/>
  <c r="D15" i="6"/>
  <c r="D14" i="6"/>
  <c r="G13" i="6"/>
  <c r="G19" i="6" s="1"/>
  <c r="F13" i="6"/>
  <c r="F19" i="6" s="1"/>
  <c r="E13" i="6"/>
  <c r="E19" i="6" s="1"/>
  <c r="C13" i="6"/>
  <c r="C19" i="6" s="1"/>
  <c r="D12" i="6"/>
  <c r="D11" i="6"/>
  <c r="C168" i="4"/>
  <c r="C167" i="4" s="1"/>
  <c r="F140" i="4"/>
  <c r="G140" i="4"/>
  <c r="E140" i="4"/>
  <c r="D102" i="4"/>
  <c r="D101" i="4"/>
  <c r="G117" i="4"/>
  <c r="G116" i="4" s="1"/>
  <c r="G115" i="4" s="1"/>
  <c r="F117" i="4"/>
  <c r="F116" i="4" s="1"/>
  <c r="F115" i="4" s="1"/>
  <c r="E117" i="4"/>
  <c r="E116" i="4" s="1"/>
  <c r="E115" i="4" s="1"/>
  <c r="G147" i="4"/>
  <c r="G146" i="4" s="1"/>
  <c r="F147" i="4"/>
  <c r="F146" i="4" s="1"/>
  <c r="E147" i="4"/>
  <c r="E146" i="4" s="1"/>
  <c r="G131" i="4"/>
  <c r="G130" i="4" s="1"/>
  <c r="F131" i="4"/>
  <c r="F130" i="4" s="1"/>
  <c r="E131" i="4"/>
  <c r="E130" i="4" s="1"/>
  <c r="D56" i="4"/>
  <c r="D78" i="4"/>
  <c r="D55" i="4" s="1"/>
  <c r="C78" i="4"/>
  <c r="F79" i="4"/>
  <c r="G79" i="4"/>
  <c r="E79" i="4"/>
  <c r="F94" i="4"/>
  <c r="G94" i="4"/>
  <c r="E94" i="4"/>
  <c r="G88" i="4"/>
  <c r="F88" i="4"/>
  <c r="F87" i="4" s="1"/>
  <c r="E88" i="4"/>
  <c r="E87" i="4" s="1"/>
  <c r="G58" i="4"/>
  <c r="G57" i="4" s="1"/>
  <c r="F58" i="4"/>
  <c r="F57" i="4" s="1"/>
  <c r="E58" i="4"/>
  <c r="E57" i="4" s="1"/>
  <c r="G64" i="4"/>
  <c r="G63" i="4" s="1"/>
  <c r="G62" i="4" s="1"/>
  <c r="F64" i="4"/>
  <c r="F63" i="4" s="1"/>
  <c r="F62" i="4" s="1"/>
  <c r="E64" i="4"/>
  <c r="E63" i="4" s="1"/>
  <c r="E62" i="4" s="1"/>
  <c r="D39" i="4"/>
  <c r="G39" i="4"/>
  <c r="G32" i="4" s="1"/>
  <c r="C39" i="4"/>
  <c r="G9" i="4"/>
  <c r="G8" i="4" s="1"/>
  <c r="F9" i="4"/>
  <c r="F8" i="4" s="1"/>
  <c r="E9" i="4"/>
  <c r="E8" i="4" s="1"/>
  <c r="D9" i="4"/>
  <c r="D8" i="4" s="1"/>
  <c r="C9" i="4"/>
  <c r="C8" i="4" s="1"/>
  <c r="G194" i="6" l="1"/>
  <c r="G132" i="6" s="1"/>
  <c r="F34" i="6"/>
  <c r="F23" i="6" s="1"/>
  <c r="F194" i="6"/>
  <c r="F132" i="6" s="1"/>
  <c r="D13" i="6"/>
  <c r="D19" i="6" s="1"/>
  <c r="G34" i="6"/>
  <c r="G23" i="6" s="1"/>
  <c r="E34" i="6"/>
  <c r="E23" i="6" s="1"/>
  <c r="E194" i="6"/>
  <c r="E132" i="6" s="1"/>
  <c r="F102" i="4"/>
  <c r="G102" i="4"/>
  <c r="E102" i="4"/>
  <c r="E103" i="4"/>
  <c r="E101" i="4" s="1"/>
  <c r="F104" i="4"/>
  <c r="F103" i="4" s="1"/>
  <c r="F101" i="4" s="1"/>
  <c r="G104" i="4"/>
  <c r="G103" i="4" s="1"/>
  <c r="G101" i="4" s="1"/>
  <c r="E78" i="4"/>
  <c r="E55" i="4" s="1"/>
  <c r="F78" i="4"/>
  <c r="F55" i="4" s="1"/>
  <c r="G56" i="4"/>
  <c r="E56" i="4"/>
  <c r="G87" i="4"/>
  <c r="G78" i="4" s="1"/>
  <c r="G55" i="4" s="1"/>
  <c r="F56" i="4"/>
  <c r="E32" i="4"/>
  <c r="D32" i="4"/>
  <c r="C32" i="4"/>
  <c r="F42" i="2" l="1"/>
  <c r="G42" i="2" s="1"/>
  <c r="H42" i="2" s="1"/>
  <c r="J24" i="2"/>
  <c r="I24" i="2"/>
  <c r="H24" i="2"/>
  <c r="G24" i="2"/>
  <c r="F24" i="2"/>
  <c r="J13" i="2"/>
  <c r="I13" i="2"/>
  <c r="H13" i="2"/>
  <c r="G13" i="2"/>
  <c r="F13" i="2"/>
  <c r="J10" i="2"/>
  <c r="I10" i="2"/>
  <c r="H10" i="2"/>
  <c r="G10" i="2"/>
  <c r="G16" i="2" s="1"/>
  <c r="F10" i="2"/>
  <c r="J16" i="2" l="1"/>
  <c r="J25" i="2" s="1"/>
  <c r="J32" i="2" s="1"/>
  <c r="J33" i="2" s="1"/>
  <c r="I39" i="2"/>
  <c r="I42" i="2" s="1"/>
  <c r="G25" i="2"/>
  <c r="G32" i="2" s="1"/>
  <c r="G33" i="2" s="1"/>
  <c r="H16" i="2"/>
  <c r="H25" i="2" s="1"/>
  <c r="H32" i="2" s="1"/>
  <c r="H33" i="2" s="1"/>
  <c r="F16" i="2"/>
  <c r="I16" i="2"/>
  <c r="I25" i="2" s="1"/>
  <c r="I33" i="2" s="1"/>
  <c r="F25" i="2"/>
  <c r="F32" i="2" s="1"/>
  <c r="F33" i="2" s="1"/>
  <c r="J39" i="2" l="1"/>
  <c r="J42" i="2" s="1"/>
</calcChain>
</file>

<file path=xl/sharedStrings.xml><?xml version="1.0" encoding="utf-8"?>
<sst xmlns="http://schemas.openxmlformats.org/spreadsheetml/2006/main" count="2179" uniqueCount="793">
  <si>
    <t>I. OPĆI DIO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</si>
  <si>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</si>
  <si>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</si>
  <si>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</si>
  <si>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</si>
  <si>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</si>
  <si>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</si>
  <si>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</si>
  <si>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</si>
  <si>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</si>
  <si>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</si>
  <si>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</si>
  <si>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>RAZRED I NAZIV</t>
  </si>
  <si>
    <t>A) SAŽETAK RAČUNA PRIHODA I RASHODA</t>
  </si>
  <si>
    <t>B) SAŽETAK RAČUNA FINANCIRANJA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</si>
  <si>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</si>
  <si>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</si>
  <si>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</si>
  <si>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</si>
  <si>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</si>
  <si>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</si>
  <si>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NAZIV</t>
  </si>
  <si>
    <t xml:space="preserve">A. RAČUN PRIHODA I RASHODA </t>
  </si>
  <si>
    <t>A1. PRIHODI I RASHODI PREMA EKONOMSKOJ KLASIFIKACIJI</t>
  </si>
  <si>
    <t>UKUPNO PRIHODI</t>
  </si>
  <si>
    <t>Prihodi poslovanja</t>
  </si>
  <si>
    <t>Pomoći iz inozemstva i od subjekata unutar općeg proračuna</t>
  </si>
  <si>
    <t xml:space="preserve"> Prihodi od prodaje proizvoda i robe te pruženih usluga i prihodi od donacija</t>
  </si>
  <si>
    <t>…</t>
  </si>
  <si>
    <t>Prihodi od prodaje nefinancijske imovine</t>
  </si>
  <si>
    <t>Prihodi od prodaje proizvedene dugotrajne imovine</t>
  </si>
  <si>
    <t>UKUPNO RASHODI</t>
  </si>
  <si>
    <t>Rashodi poslovanja</t>
  </si>
  <si>
    <t>Rashodi za zaposlene</t>
  </si>
  <si>
    <t>Materijalni rashodi</t>
  </si>
  <si>
    <t>Rashodi za nabavu nefinancijske imovine</t>
  </si>
  <si>
    <t>Rashodi za nabavu neproizvedene dugotrajne imovine</t>
  </si>
  <si>
    <t>A2. PRIHODI I RASHODI PREMA IZVORIMA FINANCIRANJA</t>
  </si>
  <si>
    <t>1 Opći prihodi i primici</t>
  </si>
  <si>
    <t>Razred/
skupina</t>
  </si>
  <si>
    <t>Opći prihodi i primici</t>
  </si>
  <si>
    <t>Vlastiti prihodi</t>
  </si>
  <si>
    <t>A3. RASHODI PREMA FUNKCIJSKOJ KLASIFIKACIJI</t>
  </si>
  <si>
    <t>B. RAČUN FINANCIRANJA</t>
  </si>
  <si>
    <t>B1. RAČUN FINANCIRANJA PREMA EKONOMSKOJ KLASIFIKACIJI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</si>
  <si>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</si>
  <si>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</si>
  <si>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</si>
  <si>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</si>
  <si>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B2. RAČUN FINANCIRANJA PREMA IZVORIMA FINANCIRANJA</t>
  </si>
  <si>
    <t xml:space="preserve">UKUPNO IZDACI </t>
  </si>
  <si>
    <t>II. POSEBNI DIO</t>
  </si>
  <si>
    <t>ŠIFRA</t>
  </si>
  <si>
    <t>Ostali prihodi za posebne namjene</t>
  </si>
  <si>
    <t>Vlastii prihodi</t>
  </si>
  <si>
    <t>Prihodi za posebne namjene</t>
  </si>
  <si>
    <t>Namjenski primici</t>
  </si>
  <si>
    <t>Namjenski primici od zaduživanja</t>
  </si>
  <si>
    <t>VIŠAK / MANJAK TEKUĆE GODINE
(VIŠAK / MANJAK + NETO FINANCIRANJE)</t>
  </si>
  <si>
    <t xml:space="preserve">
FINANCIJSKI PLAN SREDNJE ŠKOLE OROSLAVJE
ZA 2025. I PROJEKCIJE ZA 2026. I 2027. GODINU</t>
  </si>
  <si>
    <t>IZVRŠENJE 
(2023)</t>
  </si>
  <si>
    <t>TEKUĆI PLAN 
(2024)</t>
  </si>
  <si>
    <t>PLAN 
(2025)</t>
  </si>
  <si>
    <t>PROJEKCIJA 
(2026)</t>
  </si>
  <si>
    <t>PROJEKCIJA
(2027)</t>
  </si>
  <si>
    <t>Prihodi od imovine</t>
  </si>
  <si>
    <t>Prihodi od upravnih i administrativnih pristojbi, pristojbi po posebnim propisima i naknada</t>
  </si>
  <si>
    <t>Prihodi od prodaje proizvoda i robe te pruženih usluga i prihodi od donacija</t>
  </si>
  <si>
    <t>Prihodi iz nadležnog proračuna i od HZZO-a temeljem ugovornih obveza</t>
  </si>
  <si>
    <t>Kazne, upravne mjere i ostali prihodi</t>
  </si>
  <si>
    <t>PRENESENI VIŠAK PRIHODA KORIŠTEN ZA POKRIĆE RASHODA</t>
  </si>
  <si>
    <t>Vlastiti izvori</t>
  </si>
  <si>
    <t>Rezultat poslovanja</t>
  </si>
  <si>
    <t>Višak prihoda - izvorna sredstva KZŽ</t>
  </si>
  <si>
    <t>Višak prihoda poslovanja Vlastiti prihodi</t>
  </si>
  <si>
    <t>Višak prihoda poslovanja Ministarstvo</t>
  </si>
  <si>
    <t>Višak prihoda poslovanja Ministarstvo prijenos EU</t>
  </si>
  <si>
    <t>Višak prihoda poslovanja Donacije</t>
  </si>
  <si>
    <t>Financijski  rashodi</t>
  </si>
  <si>
    <t>Ostali rashodi</t>
  </si>
  <si>
    <t>Rashodi za nabavu proizvedene dugotrajne imovine</t>
  </si>
  <si>
    <t>Rashodi za dodatna ulaganja na nefinancijskoj imovini</t>
  </si>
  <si>
    <t>PRENESENI MANJAK PRIHODA</t>
  </si>
  <si>
    <t>Manjak prihoda - izvorna sredstva KZŽ</t>
  </si>
  <si>
    <t>Prihodi iz nadležnog proračuna i od HZZO-a temeljem ugovornih obaveza</t>
  </si>
  <si>
    <t>Korišteni rezultat - višak izvorna sredstva KZŽ</t>
  </si>
  <si>
    <t>Korišteni rezultat - višak Vlastiti prihodi</t>
  </si>
  <si>
    <t>UKUPNI PRIHODI BEZ VIŠKA</t>
  </si>
  <si>
    <t>Korišteni rezultat - višak posebne namjene</t>
  </si>
  <si>
    <t>Korišteni rezultat - višak Ministarstvo</t>
  </si>
  <si>
    <t>Korišteni rezultat - višak Ministarstvo prijenos EU</t>
  </si>
  <si>
    <t>Korišteni rezultat - višak Donacije</t>
  </si>
  <si>
    <t>Pomoći</t>
  </si>
  <si>
    <t>Ministarstvo prijenos EU</t>
  </si>
  <si>
    <t>Donacije</t>
  </si>
  <si>
    <t>Financijski rashodi</t>
  </si>
  <si>
    <t>Korišteni rezultat - manjak Ministarstvo</t>
  </si>
  <si>
    <t>Korišteni rezultat - manjak Ministarstvo prijenos EU</t>
  </si>
  <si>
    <t>Korišteni rezultat - manjak izvorna sredstva KZŽ</t>
  </si>
  <si>
    <t>Korišteni rezultat - manjak posebne namjene</t>
  </si>
  <si>
    <t>UKUPNI PRIHODI BEZ MANJKA</t>
  </si>
  <si>
    <t>09</t>
  </si>
  <si>
    <t>Obrazovanje</t>
  </si>
  <si>
    <t>092</t>
  </si>
  <si>
    <t>0922</t>
  </si>
  <si>
    <t>096</t>
  </si>
  <si>
    <t>0960</t>
  </si>
  <si>
    <t>Srednjoškolsko obrazovanje</t>
  </si>
  <si>
    <t>Više srednjoškolsko obrazovanje</t>
  </si>
  <si>
    <t>Dodatne usluge u obrazovanju</t>
  </si>
  <si>
    <t>Šifra</t>
  </si>
  <si>
    <t xml:space="preserve">Naziv </t>
  </si>
  <si>
    <t>Izvršenje 2023.</t>
  </si>
  <si>
    <t>Tekući plan 2024.</t>
  </si>
  <si>
    <t>Plan za 2025.</t>
  </si>
  <si>
    <t>Projekcija plana
za 2026.</t>
  </si>
  <si>
    <t>Projekcija plana
za 2027.</t>
  </si>
  <si>
    <t>Razdjel 006 UO za obrazovanje, kulturu, sport i tehničku kulturu Krapinsko-zagorske županije, Glava 00620 Obrazovanje, glavni program J01 Obrazovanje</t>
  </si>
  <si>
    <t>RKP 16998 SREDNJA ŠKOLA OROSLAVJE</t>
  </si>
  <si>
    <t>IZVORI FINANCIRANJA:</t>
  </si>
  <si>
    <t>Prihodi za posebne manjene</t>
  </si>
  <si>
    <t>5.2.1.</t>
  </si>
  <si>
    <t>Ministarstvo</t>
  </si>
  <si>
    <t>5.4.1.</t>
  </si>
  <si>
    <t>Grad Oroslavje</t>
  </si>
  <si>
    <t>5.7.1.</t>
  </si>
  <si>
    <t>Rezultat</t>
  </si>
  <si>
    <t>-</t>
  </si>
  <si>
    <t>UKUPNO:</t>
  </si>
  <si>
    <t>Program J01 1018</t>
  </si>
  <si>
    <t>Srednješkolsko obrazovanje - zakonski standard</t>
  </si>
  <si>
    <t>Aktivnost A101801</t>
  </si>
  <si>
    <t>Redovni poslovi ustanova srednješkolskog obrazovanja SŠ</t>
  </si>
  <si>
    <t xml:space="preserve">Izvor </t>
  </si>
  <si>
    <t>Plaće (Bruto)</t>
  </si>
  <si>
    <t>Plaće za zaposlene</t>
  </si>
  <si>
    <t>Plaće za prekovremeni rad</t>
  </si>
  <si>
    <t>Plaće za posebne uvjete rada</t>
  </si>
  <si>
    <t>Ostali rashodi za zaposlene</t>
  </si>
  <si>
    <t>Doprinosi na plaće</t>
  </si>
  <si>
    <t>Doprinosi za zdravstveno osiguranje</t>
  </si>
  <si>
    <t>Doprinosi za obvezno osiguranje u slučaju nezaposlenosti</t>
  </si>
  <si>
    <t>Naknade troškova zaposlenima</t>
  </si>
  <si>
    <t>Službena putovanja</t>
  </si>
  <si>
    <t>Naknade za prijevoz</t>
  </si>
  <si>
    <t>Seminari, tečajevi, str. Ispiti</t>
  </si>
  <si>
    <t>Ostale naknade troškova zaposlenima</t>
  </si>
  <si>
    <t>Rashodi za materijal i energiju</t>
  </si>
  <si>
    <t>Uredski materijal i ost. mat. rashodi</t>
  </si>
  <si>
    <t>Materijal i sirovine</t>
  </si>
  <si>
    <t>Energija</t>
  </si>
  <si>
    <t>Mat. i dijelovi za tek. i inv. održavanje</t>
  </si>
  <si>
    <t>Sitni inventar</t>
  </si>
  <si>
    <t>Službena, radna i zaštitna odjeća i obuća</t>
  </si>
  <si>
    <t>Rashodi za usluge</t>
  </si>
  <si>
    <t>Usluge telefona, pošte i prijevoza</t>
  </si>
  <si>
    <t>Usl. tek. i inv.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</si>
  <si>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</si>
  <si>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</si>
  <si>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</si>
  <si>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</si>
  <si>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</si>
  <si>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</si>
  <si>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</si>
  <si>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</si>
  <si>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</si>
  <si>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</si>
  <si>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</si>
  <si>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</t>
  </si>
  <si>
    <t>Pristojbe i naknade</t>
  </si>
  <si>
    <t>Troškovi sudskih postupaka</t>
  </si>
  <si>
    <t>Ostali nesp. rash. poslovanja</t>
  </si>
  <si>
    <t>Ostali financijski rashodi</t>
  </si>
  <si>
    <t>Bankarske usluge i usluge platnog prometa</t>
  </si>
  <si>
    <t>Zatezne kamate</t>
  </si>
  <si>
    <t>Aktivnost T101801</t>
  </si>
  <si>
    <t>Oprema, informat., nabava pomagala - SŠ</t>
  </si>
  <si>
    <t>Građevinski objekti</t>
  </si>
  <si>
    <t>Poslovni objekti</t>
  </si>
  <si>
    <t>Postrojenja i oprema</t>
  </si>
  <si>
    <t>Uredska oprema i namještaj</t>
  </si>
  <si>
    <t>Sportska i glazbena oprema</t>
  </si>
  <si>
    <t>Uređaji, strojevi i oprema za ostale namjene</t>
  </si>
  <si>
    <t>Knjige, umjetnička djela i ostale izložbene vrijednosti</t>
  </si>
  <si>
    <t>Knjige</t>
  </si>
  <si>
    <t>Aktivnost K101801</t>
  </si>
  <si>
    <t>Izgradnja, dogradnja i adaptacija SŠ</t>
  </si>
  <si>
    <t>Program J01 1020</t>
  </si>
  <si>
    <t>Dopunski nastavni i vannastavni program škola i obrazovnih institucija</t>
  </si>
  <si>
    <t>Aktivnost A102001</t>
  </si>
  <si>
    <t>Aktivnost A102003</t>
  </si>
  <si>
    <t>Financiranje - ostali rashodi SŠ</t>
  </si>
  <si>
    <t>Naknade troškova osobama izvan radnog odnosa</t>
  </si>
  <si>
    <t>Naknade ostalih troškova osobama izvan radnog odnosa</t>
  </si>
  <si>
    <t>Tekuće donacije</t>
  </si>
  <si>
    <t>Tekuće donacije u naravi</t>
  </si>
  <si>
    <t>Manjak prihoda poslovanja</t>
  </si>
  <si>
    <t>Telefoni i ostali telekomunikacijski uređaji</t>
  </si>
  <si>
    <t>Oprema za grijanje, ventilaciju i hlađenje</t>
  </si>
  <si>
    <t>Aktivnost A102006</t>
  </si>
  <si>
    <t>Program građanskog odgoja u školama</t>
  </si>
  <si>
    <t>Programi za nadarenu djecu</t>
  </si>
  <si>
    <t>Aktivnost A102008</t>
  </si>
  <si>
    <t>Razvoj poduzetništva kod djece i mladih</t>
  </si>
  <si>
    <t>Aktivnost T102001</t>
  </si>
  <si>
    <t>Dopunska sredstva za materijalne rashode i opremu škola</t>
  </si>
  <si>
    <t>Aktivnost K102001</t>
  </si>
  <si>
    <t>Dopunska sredstva za izgradnju, dogradnju i adaptaciju škola</t>
  </si>
  <si>
    <t>Dodatna ulaganja na građevinskim objektima</t>
  </si>
  <si>
    <t>Dodatna ulaganja za ostalu nefinancijsku imovinu</t>
  </si>
  <si>
    <t>Aktivnost K104013</t>
  </si>
  <si>
    <t>Obnova OŠ i SŠ od posljedica potresa</t>
  </si>
  <si>
    <t>REPUBLIKA HRVATSKA</t>
  </si>
  <si>
    <t>Razdjel: 006 UO ZA OBRAZOVANJE, KULTURU, SPORT I TEHNIČKU KULTURU</t>
  </si>
  <si>
    <t>KRAPINSKO-ZAGOSKA ŽUPANIJA</t>
  </si>
  <si>
    <t>Glava: 00620 OBRAZOVANJE</t>
  </si>
  <si>
    <t>SREDNJA ŠKOLA OROSLAVJE</t>
  </si>
  <si>
    <t>Glavni program: J01 OBRAZOVANJE</t>
  </si>
  <si>
    <t>OROSLAVJE, LJ. GAJA 1</t>
  </si>
  <si>
    <t>Program 1018 SREDNJEŠKOLSKO OBRAZOVANJE - ZAKONSKI STANDARD</t>
  </si>
  <si>
    <t>Program 1020 DOPUNSKI NASTAVNI I VANNASTAVNI PROGRAM ŠKOLA I O.I.</t>
  </si>
  <si>
    <t xml:space="preserve">KLASA: </t>
  </si>
  <si>
    <t>400-02/24-01/05</t>
  </si>
  <si>
    <t>Funkcijska klasifikacija:</t>
  </si>
  <si>
    <t xml:space="preserve">URBROJ: </t>
  </si>
  <si>
    <t>0921</t>
  </si>
  <si>
    <t>Niže srednjoškolsko obrazovanje</t>
  </si>
  <si>
    <t>Lokacijska klasifikacija:  RH</t>
  </si>
  <si>
    <t>02 - Krapinsko Zagorska županija</t>
  </si>
  <si>
    <t>3115 - Grad Oroslavje</t>
  </si>
  <si>
    <t>Korisnik K037:          Pror.k. 16998</t>
  </si>
  <si>
    <t>SREDNJA ŠKOLA OROSLAVJE                                                              OIB:</t>
  </si>
  <si>
    <t>POZICIJA</t>
  </si>
  <si>
    <t>KONTO</t>
  </si>
  <si>
    <t>VRSTA PRIHODA / PRIMITAKA</t>
  </si>
  <si>
    <t xml:space="preserve">PLAN 2025. </t>
  </si>
  <si>
    <t>PROJEKCIJA 2026.</t>
  </si>
  <si>
    <t>PROJEKCIJA 2027.</t>
  </si>
  <si>
    <t/>
  </si>
  <si>
    <t>UKUPNO PRIHODI / PRIMICI</t>
  </si>
  <si>
    <t>PRIHODI OSNIVAČA</t>
  </si>
  <si>
    <t>PRIHODI KORISNIKA</t>
  </si>
  <si>
    <t>Izvor 1.3.</t>
  </si>
  <si>
    <t xml:space="preserve">KZŽ DECENTRALIZACIJA  </t>
  </si>
  <si>
    <t>Prihodi Županije za materijalno-financijske rashode i investicijsko održavanje</t>
  </si>
  <si>
    <t>Prihodi KZŽ za nabavu nefinancijske imovine</t>
  </si>
  <si>
    <t>Izvorna sredstva - ostali prihodi</t>
  </si>
  <si>
    <t>Izvorna sredstva - Rad e-tehničara</t>
  </si>
  <si>
    <t>Izvorna sredstva - Refundacije za natjecanja</t>
  </si>
  <si>
    <t>Izvorna sredstva - Škola i zajednica</t>
  </si>
  <si>
    <t>UKUPNO PRIHODI KORISNIKA</t>
  </si>
  <si>
    <t>Izvor</t>
  </si>
  <si>
    <t>6.2.1.</t>
  </si>
  <si>
    <t>DONACIJA PK</t>
  </si>
  <si>
    <t>Donacije od pravnih i fizičkih osoba izvan općeg proračuna</t>
  </si>
  <si>
    <t>P1274</t>
  </si>
  <si>
    <t>Tekuće donacije od fizičkih osoba</t>
  </si>
  <si>
    <t>P1537</t>
  </si>
  <si>
    <t>Tekuće donacije od neprofitnih organizacija</t>
  </si>
  <si>
    <t>P1538</t>
  </si>
  <si>
    <t>Tekuće donacije od trgovačkih društava</t>
  </si>
  <si>
    <t>P0798</t>
  </si>
  <si>
    <t>Tekuće donacije od ostalih subjekata izvan općeg proračuna</t>
  </si>
  <si>
    <t>Kapitalne donacije</t>
  </si>
  <si>
    <t>P1249</t>
  </si>
  <si>
    <t>Kapitalne donacije od neprofitnih organizacija</t>
  </si>
  <si>
    <t>P01621</t>
  </si>
  <si>
    <t>Kapitalne donacije od trgovačkih društava</t>
  </si>
  <si>
    <t>P1106</t>
  </si>
  <si>
    <t>Kapitalne donacije od ostalih subjekata izvan općeg proračun</t>
  </si>
  <si>
    <t>Višak/manjak prihoda</t>
  </si>
  <si>
    <t>Višak prihoda</t>
  </si>
  <si>
    <t>P0799</t>
  </si>
  <si>
    <t>3.1.1.</t>
  </si>
  <si>
    <t>VLASTITI PRIHODI PK</t>
  </si>
  <si>
    <t>Prihodi od financijske imovine</t>
  </si>
  <si>
    <t>Kamate na oročena sredstva i depozite po viđenju</t>
  </si>
  <si>
    <t>P0801</t>
  </si>
  <si>
    <t>Kamate na depozite po viđenju</t>
  </si>
  <si>
    <t>Prihodi od upravnih i admin. pristojbi, pristojbi po posebnim propis. i naknada</t>
  </si>
  <si>
    <t>Prihodi po posebnim propisima</t>
  </si>
  <si>
    <t>Ostali nespomenuti prihodi</t>
  </si>
  <si>
    <t>P1275</t>
  </si>
  <si>
    <t>P01712</t>
  </si>
  <si>
    <t>Ostali nespomenuti prihodi po posebnim propisima</t>
  </si>
  <si>
    <t>Prihodi od prodaje proizvoda i robe te pruženih usluga</t>
  </si>
  <si>
    <t>Prihodi od prodaje proizvoda i robe</t>
  </si>
  <si>
    <t>P1178</t>
  </si>
  <si>
    <t>Prihodi od pruženih usluga</t>
  </si>
  <si>
    <t>P0802</t>
  </si>
  <si>
    <t>P1445</t>
  </si>
  <si>
    <t>Tekuće donacije od fizičkih osoba (zadruga)</t>
  </si>
  <si>
    <t>P01711</t>
  </si>
  <si>
    <t>Ostali prihodi</t>
  </si>
  <si>
    <t>P1423</t>
  </si>
  <si>
    <t>Prihod od prodaje postrojenja i opreme</t>
  </si>
  <si>
    <t>P1536</t>
  </si>
  <si>
    <t>Strojevi</t>
  </si>
  <si>
    <t>P0803</t>
  </si>
  <si>
    <t>4.3.1.</t>
  </si>
  <si>
    <t>POSEBNE NAMJENE PK</t>
  </si>
  <si>
    <t>P1276</t>
  </si>
  <si>
    <t>Sufinanciranje cijene usluge, participacije i slično</t>
  </si>
  <si>
    <t>P0805</t>
  </si>
  <si>
    <t>P0806</t>
  </si>
  <si>
    <t>P0807</t>
  </si>
  <si>
    <t>Višak prihoda prorač.korisnika sa žr</t>
  </si>
  <si>
    <t>MINISTARSTVO PK</t>
  </si>
  <si>
    <t>Pomoći proračunskim korisnicima iz proračuna koji im nije nadležan</t>
  </si>
  <si>
    <t>Tekuće pomoći proračunskim korisnicima iz proračuna koji im nije nadležan</t>
  </si>
  <si>
    <t>P0809</t>
  </si>
  <si>
    <t>Tekuće pomoći iz državnog proračuna proračunskim korisnicima proračuna JLP(R)S</t>
  </si>
  <si>
    <t>Kapitalne pomoći proračunskim korisnicima iz proračuna koji im nije nadležan</t>
  </si>
  <si>
    <t>P1248</t>
  </si>
  <si>
    <t>Kapitalne pomoći iz državnog proračuna proračunskim korisnicima proračuna JLP(R)S</t>
  </si>
  <si>
    <t>P0810</t>
  </si>
  <si>
    <t>JLS PK- GRAD</t>
  </si>
  <si>
    <t>P0812</t>
  </si>
  <si>
    <t>P0813</t>
  </si>
  <si>
    <t>MINISTARSTVO PRIJENOS EU PK</t>
  </si>
  <si>
    <t>Pomoći iz drž. Prorač. temeljem prijenosa EU sredstava</t>
  </si>
  <si>
    <t>Tekuće pomoći iz DP temeljem prijenosa EU sredstava</t>
  </si>
  <si>
    <t>P0815</t>
  </si>
  <si>
    <t>Tekuće pomoći iz drž. prorač. temeljem prijenosa EU sredstava</t>
  </si>
  <si>
    <t>P1446</t>
  </si>
  <si>
    <t>Tekuće pomoći od proračunskog korisnika drugog proračuna temeljem prijenosa EU sredstava (RCK ČK)</t>
  </si>
  <si>
    <t>P1454</t>
  </si>
  <si>
    <t>Tekuće pomoći iz državnog proračuna proračunskim korisnicima proračuna JLP(R)S (za plaće RCK)</t>
  </si>
  <si>
    <t>P1277</t>
  </si>
  <si>
    <t>P0816</t>
  </si>
  <si>
    <t>UKUPNO RASHODI / IZDACI</t>
  </si>
  <si>
    <t>RASHODI OSNIVAČA</t>
  </si>
  <si>
    <t>RASHODI KORISNIKA</t>
  </si>
  <si>
    <t>RAZDJEL: 006 UO ZA OBRAZOVANJE, KULTURU, SPORT I TEHNIČKU KULTURU</t>
  </si>
  <si>
    <t>GLAVA: 00620 OBRAZOVANJE</t>
  </si>
  <si>
    <t>GLAVNI PROGRAM: J01 OBRAZOVANJE</t>
  </si>
  <si>
    <t>Aktivnost A101801 Redovni poslovi ustanova srednješkolskog obrazovanja SŠ</t>
  </si>
  <si>
    <t>1.3.</t>
  </si>
  <si>
    <t>DECENTRALIZACIJA</t>
  </si>
  <si>
    <t>R11903</t>
  </si>
  <si>
    <t>Dnevnice za službeni put u zemlji</t>
  </si>
  <si>
    <t>R11904</t>
  </si>
  <si>
    <t>Dnevnice za službeni put u inozemstvu</t>
  </si>
  <si>
    <t>R11905</t>
  </si>
  <si>
    <t>Naknade za smještaj na službenom putu u zemlji</t>
  </si>
  <si>
    <t>R11906</t>
  </si>
  <si>
    <t>Naknade za smještaj na službenom putu u inozemstvu</t>
  </si>
  <si>
    <t>R11907</t>
  </si>
  <si>
    <t>Naknade za prijevoz na službenom putu u zemlji</t>
  </si>
  <si>
    <t>R11908</t>
  </si>
  <si>
    <t>Naknade za prijevoz na službenom putu u inozemstvu</t>
  </si>
  <si>
    <t>R11909</t>
  </si>
  <si>
    <t>Dnevnice per diem</t>
  </si>
  <si>
    <t>R3036</t>
  </si>
  <si>
    <t>Ostali rashodi za službena putovanja</t>
  </si>
  <si>
    <t>Naknade za prijevoz, za rad na terenu i odvojeni život</t>
  </si>
  <si>
    <t>R3037</t>
  </si>
  <si>
    <t>Naknade za prijevoz na posao i s posla</t>
  </si>
  <si>
    <t>Stručno usavršavanje zaposlenika</t>
  </si>
  <si>
    <t>R3038</t>
  </si>
  <si>
    <t>Seminari, savjetovanja i simpoziji</t>
  </si>
  <si>
    <t>R12666</t>
  </si>
  <si>
    <t>Tečajevi i stručni ispiti</t>
  </si>
  <si>
    <t>R12667</t>
  </si>
  <si>
    <t>Naknada za korištenje privatnog automobila u službene svrhe</t>
  </si>
  <si>
    <t>Uredski materijal i ostali materijalni rashodi</t>
  </si>
  <si>
    <t>R3040</t>
  </si>
  <si>
    <t>Uredski materijal</t>
  </si>
  <si>
    <t>R11910</t>
  </si>
  <si>
    <t>Literatura</t>
  </si>
  <si>
    <t>R11911</t>
  </si>
  <si>
    <t>Materijal i sredstva za čišćenje i održavanje</t>
  </si>
  <si>
    <t>R11912</t>
  </si>
  <si>
    <t>Materijal za higijenske potrebe i njegu</t>
  </si>
  <si>
    <t>R3041</t>
  </si>
  <si>
    <t>Ostali materijal za potrebe redovnog poslovanja</t>
  </si>
  <si>
    <t>R12668</t>
  </si>
  <si>
    <t>Osnovni materijal i sirovine</t>
  </si>
  <si>
    <t>R12669</t>
  </si>
  <si>
    <t>Pomoćni i sanitetski materijal (Nastavni materijal)</t>
  </si>
  <si>
    <t>R3042</t>
  </si>
  <si>
    <t>Ostali materijal i sirovine</t>
  </si>
  <si>
    <t>R3043</t>
  </si>
  <si>
    <t>Električna energija</t>
  </si>
  <si>
    <t>R3044</t>
  </si>
  <si>
    <t>Plin</t>
  </si>
  <si>
    <t>R3045</t>
  </si>
  <si>
    <t>Motorni benzin i dizel gorivo</t>
  </si>
  <si>
    <t>R3046</t>
  </si>
  <si>
    <t>Ostali materijali za proizvodnju energije (ugljen, drva, teš</t>
  </si>
  <si>
    <t>Materijal i dijelovi za tekuće i investicijsko održavanje</t>
  </si>
  <si>
    <t>R11913</t>
  </si>
  <si>
    <t>Materijal i dijelovi za tekuće i investicijsko održavanje građevinskih objekata</t>
  </si>
  <si>
    <t>R11914</t>
  </si>
  <si>
    <t>Materijal i dijelovi za tekuće i investicijsko održavanje postrojenja i opreme</t>
  </si>
  <si>
    <t>R11915</t>
  </si>
  <si>
    <t>Materijal i dijelovi za tekuće i investicijsko održavanje transportnih sredstava</t>
  </si>
  <si>
    <t>R3047</t>
  </si>
  <si>
    <t>Materijal i dijelovi za tekuće i invest. održavanje</t>
  </si>
  <si>
    <t>Sitni inventar i auto gume</t>
  </si>
  <si>
    <t>R3048</t>
  </si>
  <si>
    <t>R3049</t>
  </si>
  <si>
    <t>Auto gume</t>
  </si>
  <si>
    <t>R3050</t>
  </si>
  <si>
    <t>R3051</t>
  </si>
  <si>
    <t>Usluge telefona, telefaksa</t>
  </si>
  <si>
    <t>R3052</t>
  </si>
  <si>
    <t>Poštarina (pisma, tiskanice i sl.)</t>
  </si>
  <si>
    <t>R3053</t>
  </si>
  <si>
    <t>Ostale usluge za komunikaciju i prijevoz</t>
  </si>
  <si>
    <t>Usluge tekućeg i investicijskog održavanja</t>
  </si>
  <si>
    <t>R11916</t>
  </si>
  <si>
    <t>Usluge tekućeg i investicijskog održavanje građevinskih objekata</t>
  </si>
  <si>
    <t>R11917</t>
  </si>
  <si>
    <t>Usluge tekućeg i investicijskog održavanje postrojenja i opreme</t>
  </si>
  <si>
    <t>R11918</t>
  </si>
  <si>
    <t>Usluge tekućeg i investicijskog održavanje prijevoznih sredstava</t>
  </si>
  <si>
    <t>R3054</t>
  </si>
  <si>
    <t>R3055</t>
  </si>
  <si>
    <t>Ostale usluge promidžbe i informiranja</t>
  </si>
  <si>
    <t>R11919</t>
  </si>
  <si>
    <t>Opskrba vodom</t>
  </si>
  <si>
    <t>R11920</t>
  </si>
  <si>
    <t>Iznošenje i odvoz smeća</t>
  </si>
  <si>
    <t>R11921</t>
  </si>
  <si>
    <t>Deratizacija i dezinsekcija</t>
  </si>
  <si>
    <t>R11922</t>
  </si>
  <si>
    <t>Dimnjačarske i ekološke usluge</t>
  </si>
  <si>
    <t>R11923</t>
  </si>
  <si>
    <t>Pričuva</t>
  </si>
  <si>
    <t>R3056</t>
  </si>
  <si>
    <t>Ostale komunalne usluge</t>
  </si>
  <si>
    <t>R11924</t>
  </si>
  <si>
    <t>Zakupnine i najamnine za građevinske objekte</t>
  </si>
  <si>
    <t>R11925</t>
  </si>
  <si>
    <t>Zakupnine i najamnine za opremu</t>
  </si>
  <si>
    <t>R11926</t>
  </si>
  <si>
    <t>Licence</t>
  </si>
  <si>
    <t>R11927</t>
  </si>
  <si>
    <t>Zakupnine i najamnine za prijevozna sredstva</t>
  </si>
  <si>
    <t>R3057</t>
  </si>
  <si>
    <t>Ostale najamnine i zakupnine</t>
  </si>
  <si>
    <t>R3058</t>
  </si>
  <si>
    <t>Obvezni i preventivni zdravstveni pregledi zaposlenika</t>
  </si>
  <si>
    <t>R3059</t>
  </si>
  <si>
    <t>Ostale zdravstvene  usluge</t>
  </si>
  <si>
    <t>R3060</t>
  </si>
  <si>
    <t>Autorski honorari</t>
  </si>
  <si>
    <t>R3061</t>
  </si>
  <si>
    <t>Ugovori o djelu</t>
  </si>
  <si>
    <t>R11928</t>
  </si>
  <si>
    <t>Usluge odvjetnika i pravnog savjetovanja</t>
  </si>
  <si>
    <t>R3062</t>
  </si>
  <si>
    <t>Ostale intelektualne usluge</t>
  </si>
  <si>
    <t>R3063</t>
  </si>
  <si>
    <t>Ostale računalne usluge</t>
  </si>
  <si>
    <t>R3064</t>
  </si>
  <si>
    <t>Grafičke i tisk. usluge, usluge kopiranja i uvezivanja i sl.</t>
  </si>
  <si>
    <t>R11929</t>
  </si>
  <si>
    <t>Usluge pri registraciji prijevoznih sredstava</t>
  </si>
  <si>
    <t>R11930</t>
  </si>
  <si>
    <t>Usluge čišćenja, pranja i slično</t>
  </si>
  <si>
    <t>R3065</t>
  </si>
  <si>
    <t>Ostale nespomenute usluge</t>
  </si>
  <si>
    <t>R11931</t>
  </si>
  <si>
    <t>Naknade troškova službenog puta</t>
  </si>
  <si>
    <t>R3066</t>
  </si>
  <si>
    <t>Naknade ostalih troškova</t>
  </si>
  <si>
    <t>R11932</t>
  </si>
  <si>
    <t>Premije osiguranja prijevoznih sredstava</t>
  </si>
  <si>
    <t>R3067</t>
  </si>
  <si>
    <t>Premije osiguranja ostale imovine</t>
  </si>
  <si>
    <t>R3068</t>
  </si>
  <si>
    <t>Premije osiguranja zaposlenih</t>
  </si>
  <si>
    <t>R3069</t>
  </si>
  <si>
    <t>Članarine i norme</t>
  </si>
  <si>
    <t>R3070</t>
  </si>
  <si>
    <t>Tuzemne članarine</t>
  </si>
  <si>
    <t>R3071</t>
  </si>
  <si>
    <t>Sudske,javnobilježničke i ost. naknade</t>
  </si>
  <si>
    <t>R11934</t>
  </si>
  <si>
    <t>Ostale pristojbe i naknade</t>
  </si>
  <si>
    <t>R3072</t>
  </si>
  <si>
    <t>R3073</t>
  </si>
  <si>
    <t>Usluge banaka</t>
  </si>
  <si>
    <t>R11933</t>
  </si>
  <si>
    <t>Usluge platnog prometa</t>
  </si>
  <si>
    <t>R3074</t>
  </si>
  <si>
    <t>Zatezne kamate iz poslovnih odnosa i drugo</t>
  </si>
  <si>
    <t>Ostali nespomenuti financijski rashodi</t>
  </si>
  <si>
    <t>R3075</t>
  </si>
  <si>
    <t>Kapitalni projekt K101801 Izgradnja, dogradnja i adaptacija SŠ</t>
  </si>
  <si>
    <t>R3166</t>
  </si>
  <si>
    <t>Ostali građevinski objekti</t>
  </si>
  <si>
    <t>R3167</t>
  </si>
  <si>
    <t>Ostali gr. objekti (sp.dvorane)</t>
  </si>
  <si>
    <t>R3168</t>
  </si>
  <si>
    <t>R3169</t>
  </si>
  <si>
    <t>Tekući projekt T101801 Oprema, informat., nabava pomagala - SŠ</t>
  </si>
  <si>
    <t>R12670</t>
  </si>
  <si>
    <t>Uređaji</t>
  </si>
  <si>
    <t>R3198</t>
  </si>
  <si>
    <t>Oprema</t>
  </si>
  <si>
    <t>R3199</t>
  </si>
  <si>
    <t>Knjige u knjižnicama</t>
  </si>
  <si>
    <t>Nematerijalna proizvedena imovina</t>
  </si>
  <si>
    <t>Ulaganja u računalne programe</t>
  </si>
  <si>
    <t>R3200</t>
  </si>
  <si>
    <t>Aktivnost A102001 Dopunski nastavni i vannastavni program škola i obraz. ins.</t>
  </si>
  <si>
    <t>J01 1003 A102006 Program Građanskog odgoja u školama</t>
  </si>
  <si>
    <t>J01 1003 A102008 Razvoj poduzetništva kod djece i mladih</t>
  </si>
  <si>
    <t>Tekući projekt T102001 Dopunska sred. za materijalne rashode i opremu škola</t>
  </si>
  <si>
    <t>Računala i računalna oprema</t>
  </si>
  <si>
    <t>Program 1020 DOPUNSKI NASTAVNI I VANNASTAVNI PROGRAM ŠKOLA I OBRAZ. INSTIT.</t>
  </si>
  <si>
    <t>Aktivnost A102003 Financiranje - ostali rashodi SŠ</t>
  </si>
  <si>
    <t>R12671</t>
  </si>
  <si>
    <t>R12672</t>
  </si>
  <si>
    <t>R6728</t>
  </si>
  <si>
    <t>R6949</t>
  </si>
  <si>
    <t>R6950</t>
  </si>
  <si>
    <t>Materijal i dijelovi za tek. i investicijsko održavanje</t>
  </si>
  <si>
    <t>R12673</t>
  </si>
  <si>
    <t>R5138</t>
  </si>
  <si>
    <t>Ostali materijal i dijelovi za tekuće i investicijsko održavanje</t>
  </si>
  <si>
    <t>R5139</t>
  </si>
  <si>
    <t>R6951</t>
  </si>
  <si>
    <t>R4471</t>
  </si>
  <si>
    <t>Nematerijalna imovina</t>
  </si>
  <si>
    <t>R6238</t>
  </si>
  <si>
    <t>R12674</t>
  </si>
  <si>
    <t>Zgrade znanstvenih i obrazovnih institucija (Škola)</t>
  </si>
  <si>
    <t>R8484</t>
  </si>
  <si>
    <t>R5140</t>
  </si>
  <si>
    <t>Manjak prihoda</t>
  </si>
  <si>
    <t>R4821</t>
  </si>
  <si>
    <t>Manjak prihoda poslovanja PK</t>
  </si>
  <si>
    <t>R6952</t>
  </si>
  <si>
    <t>Nagrade</t>
  </si>
  <si>
    <t>R12675</t>
  </si>
  <si>
    <t>R12676</t>
  </si>
  <si>
    <t>R12677</t>
  </si>
  <si>
    <t>R12678</t>
  </si>
  <si>
    <t>R4472</t>
  </si>
  <si>
    <t>R12679</t>
  </si>
  <si>
    <t>R7998</t>
  </si>
  <si>
    <t>R12680</t>
  </si>
  <si>
    <t>R12681</t>
  </si>
  <si>
    <t>R4473</t>
  </si>
  <si>
    <t>R6729</t>
  </si>
  <si>
    <t>R12682</t>
  </si>
  <si>
    <t>R12683</t>
  </si>
  <si>
    <t>R12684</t>
  </si>
  <si>
    <t>R12685</t>
  </si>
  <si>
    <t>R12686</t>
  </si>
  <si>
    <t>R4474</t>
  </si>
  <si>
    <t>R12687</t>
  </si>
  <si>
    <t>R12688</t>
  </si>
  <si>
    <t>R4475</t>
  </si>
  <si>
    <t>R12689</t>
  </si>
  <si>
    <t>Autogume</t>
  </si>
  <si>
    <t>R4476</t>
  </si>
  <si>
    <t>R4477</t>
  </si>
  <si>
    <t>R6953</t>
  </si>
  <si>
    <t>R12690</t>
  </si>
  <si>
    <t>R12691</t>
  </si>
  <si>
    <t>R12692</t>
  </si>
  <si>
    <t>R4478</t>
  </si>
  <si>
    <t>Ostale usluge tekućeg i investicijskog održavanja</t>
  </si>
  <si>
    <t>R4479</t>
  </si>
  <si>
    <t>R12693</t>
  </si>
  <si>
    <t>R12694</t>
  </si>
  <si>
    <t>R4480</t>
  </si>
  <si>
    <t>R7656</t>
  </si>
  <si>
    <t>R7789</t>
  </si>
  <si>
    <t>R4481</t>
  </si>
  <si>
    <t>Grafičke i tisk. usl., usluge kopiranja i uvezivanja islično</t>
  </si>
  <si>
    <t>R6730</t>
  </si>
  <si>
    <t>R7966</t>
  </si>
  <si>
    <t>R6731</t>
  </si>
  <si>
    <t xml:space="preserve">Naknade ostalih troškova </t>
  </si>
  <si>
    <t>R6954</t>
  </si>
  <si>
    <t>Ostale slične naknade za rad (e-tehničar)</t>
  </si>
  <si>
    <t>R6732</t>
  </si>
  <si>
    <t>R6733</t>
  </si>
  <si>
    <t>R12695</t>
  </si>
  <si>
    <t>R5141</t>
  </si>
  <si>
    <t>R7997</t>
  </si>
  <si>
    <t>R12696</t>
  </si>
  <si>
    <t>R5142</t>
  </si>
  <si>
    <t>R6734</t>
  </si>
  <si>
    <t>R10166</t>
  </si>
  <si>
    <t>Ostale tekuće donacije u naravi</t>
  </si>
  <si>
    <t>Ostali poslovni građevinski objekti</t>
  </si>
  <si>
    <t>R6955</t>
  </si>
  <si>
    <t>R6956</t>
  </si>
  <si>
    <t>Uredski namještaj</t>
  </si>
  <si>
    <t>R6735</t>
  </si>
  <si>
    <t>R4482</t>
  </si>
  <si>
    <t>R4483</t>
  </si>
  <si>
    <t>R4865</t>
  </si>
  <si>
    <t>R12697</t>
  </si>
  <si>
    <t>R12698</t>
  </si>
  <si>
    <t>R12699</t>
  </si>
  <si>
    <t>R12700</t>
  </si>
  <si>
    <t>R4484</t>
  </si>
  <si>
    <t>R12701</t>
  </si>
  <si>
    <t>R4485</t>
  </si>
  <si>
    <t>R4486</t>
  </si>
  <si>
    <t>R4487</t>
  </si>
  <si>
    <t>R5143</t>
  </si>
  <si>
    <t>Ostale slične naknade za rad</t>
  </si>
  <si>
    <t>R4488</t>
  </si>
  <si>
    <t>R4912</t>
  </si>
  <si>
    <t>Plaće za redovan rad</t>
  </si>
  <si>
    <t>R4489 / R6486</t>
  </si>
  <si>
    <t>R12702</t>
  </si>
  <si>
    <t>R12703</t>
  </si>
  <si>
    <t>R12704</t>
  </si>
  <si>
    <t>R12705</t>
  </si>
  <si>
    <t>Darovi</t>
  </si>
  <si>
    <t>R12706</t>
  </si>
  <si>
    <t>Otpremnine</t>
  </si>
  <si>
    <t>R12707</t>
  </si>
  <si>
    <t>Naknada za bolest, invalidnost i smrtni slučaj</t>
  </si>
  <si>
    <t>R12708</t>
  </si>
  <si>
    <t>Regres za godišnji odmor</t>
  </si>
  <si>
    <t>R6487</t>
  </si>
  <si>
    <t>Ostali nenavedeni rashodi za zaposlene</t>
  </si>
  <si>
    <t>R6488</t>
  </si>
  <si>
    <t>Doprinosi za mirovinsko osiguranje</t>
  </si>
  <si>
    <t>R6489</t>
  </si>
  <si>
    <t>R12709</t>
  </si>
  <si>
    <t>R12710</t>
  </si>
  <si>
    <t>R12711</t>
  </si>
  <si>
    <t>R12712</t>
  </si>
  <si>
    <t>R12713</t>
  </si>
  <si>
    <t>R6924</t>
  </si>
  <si>
    <t>R12714</t>
  </si>
  <si>
    <t>Autorski honorar</t>
  </si>
  <si>
    <t>R8482</t>
  </si>
  <si>
    <t>R4491</t>
  </si>
  <si>
    <t>R10168</t>
  </si>
  <si>
    <t>R8483</t>
  </si>
  <si>
    <t>Sudske pristojbe</t>
  </si>
  <si>
    <t>R6490</t>
  </si>
  <si>
    <t>Novčana naknada poslodavca zbog nezapošljavanja osoba s invaliditetom</t>
  </si>
  <si>
    <t>R5144</t>
  </si>
  <si>
    <t>R10167</t>
  </si>
  <si>
    <t>R6237</t>
  </si>
  <si>
    <t>R6736</t>
  </si>
  <si>
    <t>R5934</t>
  </si>
  <si>
    <t>R6236</t>
  </si>
  <si>
    <t>R4952</t>
  </si>
  <si>
    <t>JLS PK</t>
  </si>
  <si>
    <t>R12715</t>
  </si>
  <si>
    <t>R12716</t>
  </si>
  <si>
    <t>R12717</t>
  </si>
  <si>
    <t>R12718</t>
  </si>
  <si>
    <t>R12719</t>
  </si>
  <si>
    <t>R6920</t>
  </si>
  <si>
    <t>R12720</t>
  </si>
  <si>
    <t>R4492</t>
  </si>
  <si>
    <t>R12721</t>
  </si>
  <si>
    <t>R6738/ R6921</t>
  </si>
  <si>
    <t>R12722</t>
  </si>
  <si>
    <t>R6922</t>
  </si>
  <si>
    <t>Ostali materijal i dijelovi za tek. i investicijsko održavanje</t>
  </si>
  <si>
    <t>R8000</t>
  </si>
  <si>
    <t>R12723</t>
  </si>
  <si>
    <t>R10169</t>
  </si>
  <si>
    <t>R12724</t>
  </si>
  <si>
    <t>R12725</t>
  </si>
  <si>
    <t>R12726</t>
  </si>
  <si>
    <t>R4493</t>
  </si>
  <si>
    <t>R4494</t>
  </si>
  <si>
    <t>Ostale  zakupnine i najamnine</t>
  </si>
  <si>
    <t>R5933</t>
  </si>
  <si>
    <t>R6957/ R7999</t>
  </si>
  <si>
    <t>R4495</t>
  </si>
  <si>
    <t>R4496</t>
  </si>
  <si>
    <t>R4497</t>
  </si>
  <si>
    <t>R6958</t>
  </si>
  <si>
    <t>R5489</t>
  </si>
  <si>
    <t>R6959</t>
  </si>
  <si>
    <t>R6923/ R6960</t>
  </si>
  <si>
    <t>Komunikacijska oprema</t>
  </si>
  <si>
    <t>R12727</t>
  </si>
  <si>
    <t>Telefoni i ostali komunikacijski uređaji</t>
  </si>
  <si>
    <t>Oprema za održavanje i zaštitu</t>
  </si>
  <si>
    <t>R12728</t>
  </si>
  <si>
    <t>R6737</t>
  </si>
  <si>
    <t>Uređaji i strojevi za ostale namjene</t>
  </si>
  <si>
    <t>R4498</t>
  </si>
  <si>
    <t>R4499</t>
  </si>
  <si>
    <t>R4997</t>
  </si>
  <si>
    <t>R7790</t>
  </si>
  <si>
    <t>R7791</t>
  </si>
  <si>
    <t>R4500</t>
  </si>
  <si>
    <t>R7995</t>
  </si>
  <si>
    <t>R4501</t>
  </si>
  <si>
    <t>R10170</t>
  </si>
  <si>
    <t>R6961</t>
  </si>
  <si>
    <t>R12729</t>
  </si>
  <si>
    <t>R7994</t>
  </si>
  <si>
    <t>R12730</t>
  </si>
  <si>
    <t>R4502</t>
  </si>
  <si>
    <t>R12731</t>
  </si>
  <si>
    <t>R12732</t>
  </si>
  <si>
    <t>R12733</t>
  </si>
  <si>
    <t>R8481</t>
  </si>
  <si>
    <t>R4503</t>
  </si>
  <si>
    <t>R5932/ R6741</t>
  </si>
  <si>
    <t>R6743</t>
  </si>
  <si>
    <t>Premije osiguranja zaposlenika</t>
  </si>
  <si>
    <t>R6742</t>
  </si>
  <si>
    <t>R4504</t>
  </si>
  <si>
    <t>R12734</t>
  </si>
  <si>
    <t>R6739</t>
  </si>
  <si>
    <t>R6740</t>
  </si>
  <si>
    <t>R5009</t>
  </si>
  <si>
    <t>Voditeljica računovodstva:</t>
  </si>
  <si>
    <t>Ravnateljica:</t>
  </si>
  <si>
    <t xml:space="preserve">  Ivana Klenkar, mag. oec.</t>
  </si>
  <si>
    <t>Natalija Mučnjak, prof.</t>
  </si>
  <si>
    <t xml:space="preserve">                          Predsjednik Školskog odbora:</t>
  </si>
  <si>
    <t xml:space="preserve">                           Vjekoslav Jozić, mag.ing.stroj.</t>
  </si>
  <si>
    <t>Manjak prihoda poslovanja Ministarstvo</t>
  </si>
  <si>
    <t>Manjak prihoda poslovanja Ministarstvo prijenos EU</t>
  </si>
  <si>
    <t>KLASA:</t>
  </si>
  <si>
    <t>URBROJ:</t>
  </si>
  <si>
    <t>U Oroslavju,</t>
  </si>
  <si>
    <t>Ivana Klenkar, mag. oec.</t>
  </si>
  <si>
    <t>Natalija Mučnjak,  prof.</t>
  </si>
  <si>
    <t xml:space="preserve">            Predsjednik Školskog odbora:</t>
  </si>
  <si>
    <t xml:space="preserve">           Vjekoslav Jozić, mag. ing. stroj.</t>
  </si>
  <si>
    <t>2140-89-04-24-11</t>
  </si>
  <si>
    <t xml:space="preserve">FINANCIJSKI PLAN za 2025. godinu s projekcijama za 2026. i 2027. godinu </t>
  </si>
  <si>
    <t>Izvorna sredstva - Oprema</t>
  </si>
  <si>
    <t>R8778</t>
  </si>
  <si>
    <t>R8799</t>
  </si>
  <si>
    <t>R8835</t>
  </si>
  <si>
    <t>R8880</t>
  </si>
  <si>
    <t>R9356</t>
  </si>
  <si>
    <t>R9361</t>
  </si>
  <si>
    <t>Ostali rashodi za službena putovanja - troškovi natjecanja</t>
  </si>
  <si>
    <t>Uredski i nastavni materijal - troškovi natjecanja</t>
  </si>
  <si>
    <t>Namirnice - troškovi natjecanja</t>
  </si>
  <si>
    <t>Usluge telefona, pošte i prijevoza - troškovi natjecanja</t>
  </si>
  <si>
    <t>Ostali nespomenuti rashodi - troškovi natjecanja</t>
  </si>
  <si>
    <t>Stručno usavršavanje i doškolovanje</t>
  </si>
  <si>
    <t>R9014</t>
  </si>
  <si>
    <t>Ostali nespomenuti rashodi poslovanja - Škola i zajednica</t>
  </si>
  <si>
    <t>R9496</t>
  </si>
  <si>
    <t>Ostali nespomenuti rashodi poslovanja - Kreiraj svoju budućnost</t>
  </si>
  <si>
    <t>R9036</t>
  </si>
  <si>
    <t>R9060</t>
  </si>
  <si>
    <t>R9133</t>
  </si>
  <si>
    <t>R9166</t>
  </si>
  <si>
    <t>R13517</t>
  </si>
  <si>
    <t>Hitne intervencije</t>
  </si>
  <si>
    <t>Nadoknada sredstava e-tehničar</t>
  </si>
  <si>
    <t>U Oroslavju,  05. prosinca 2024. godine</t>
  </si>
  <si>
    <t>Naknade građanima i kućanstvima na temelju osiguranja i druge naknade</t>
  </si>
  <si>
    <t>Ostale naknade građanima i kućanstvima iz proračuna</t>
  </si>
  <si>
    <t>Naknade građanima i kućanstvima u novcu</t>
  </si>
  <si>
    <t>1. Opći prihodi i primici; 1.3.Decentralizacija</t>
  </si>
  <si>
    <t>1. Opći prihodi i primici; 1.1. Opći prihodi i primici</t>
  </si>
  <si>
    <t xml:space="preserve">5.7.1 MINISTARSTVO PRIJENOS EU </t>
  </si>
  <si>
    <t>5.7.1 MINISTARSTVO PRIJENOS EU PK</t>
  </si>
  <si>
    <t>5.4.1 JLS PK - Grad Oroslavje</t>
  </si>
  <si>
    <t>5.2.1 MINISTARSTVO PK</t>
  </si>
  <si>
    <t>4.3.1 PRIHODI ZA POSEBNE NAMJENE PK</t>
  </si>
  <si>
    <t>3.1.1 VLASTITI PRIHODI PK</t>
  </si>
  <si>
    <t>6.2.1 DONACIJE PK</t>
  </si>
  <si>
    <t>1.1.</t>
  </si>
  <si>
    <t>Korišteni rezultat - višak JLS Grad oroslavje</t>
  </si>
  <si>
    <t>Izvor 1.1.</t>
  </si>
  <si>
    <t>KZŽ OPĆI PRIHODI I PRIMICI - izvorna sredstva KZŽ</t>
  </si>
  <si>
    <t>Prihodi iz nadležnog proračuna za financiranje redovne djelatnosti proračunskih korisnika</t>
  </si>
  <si>
    <t>Prihodi iz nadležnog proračuna za financiranje rashoda poslovanja</t>
  </si>
  <si>
    <t>Višak prihoda proračunskih korisnika</t>
  </si>
  <si>
    <t xml:space="preserve">Višak prihoda proračunskih korisnika </t>
  </si>
  <si>
    <t xml:space="preserve">Višak prihoda prorač.korisnika </t>
  </si>
  <si>
    <t>Prihodi iz nadležnog proračuna za financiranje rashoda poslovanja za nabavu nefinancijske imovine</t>
  </si>
  <si>
    <t>OPĆI PRIHODI I PRIMICI - IZVORNA SREDSTVA KZŽ</t>
  </si>
  <si>
    <t>R8768</t>
  </si>
  <si>
    <t>6.2.1 Donacije PK</t>
  </si>
  <si>
    <t>5.2.1 Ostale pomoći - Ministarstvo PK</t>
  </si>
  <si>
    <t>5.4.1 Pomoći - JLS PK Grad Oroslavje</t>
  </si>
  <si>
    <t>5.7.1 Ministarstvo prijenos EU PK</t>
  </si>
  <si>
    <t>4.3.1 Ostali prihodi za posebne namjene PK</t>
  </si>
  <si>
    <t>3.1.1 Vlastiti prihodi PK</t>
  </si>
  <si>
    <t>1.1. Opći prihodi i primici; 1.3. Decentralizacija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</si>
</sst>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18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double">
        <color auto="1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1" fillId="0" borderId="0"/>
    <xf numFmtId="0" fontId="25" fillId="0" borderId="0"/>
    <xf numFmtId="0" fontId="25" fillId="0" borderId="0"/>
    <xf numFmtId="0" fontId="25" fillId="0" borderId="0"/>
  </cellStyleXfs>
  <cellXfs count="343">
    <xf numFmtId="0" fontId="0" fillId="0" borderId="0" xfId="0"/>
    <xf numFmtId="0" fontId="4" fillId="0" borderId="0" xfId="1" applyFont="1"/>
    <xf numFmtId="0" fontId="4" fillId="0" borderId="0" xfId="2" applyFont="1"/>
    <xf numFmtId="0" fontId="6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6" fillId="0" borderId="0" xfId="2" applyFont="1" applyAlignment="1">
      <alignment horizontal="left" wrapText="1"/>
    </xf>
    <xf numFmtId="0" fontId="10" fillId="0" borderId="0" xfId="2" applyFont="1" applyAlignment="1">
      <alignment wrapText="1"/>
    </xf>
    <xf numFmtId="0" fontId="6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right" vertical="center"/>
    </xf>
    <xf numFmtId="3" fontId="13" fillId="3" borderId="4" xfId="2" applyNumberFormat="1" applyFont="1" applyFill="1" applyBorder="1" applyAlignment="1">
      <alignment horizontal="right"/>
    </xf>
    <xf numFmtId="3" fontId="13" fillId="0" borderId="4" xfId="2" applyNumberFormat="1" applyFont="1" applyBorder="1" applyAlignment="1">
      <alignment horizontal="right"/>
    </xf>
    <xf numFmtId="0" fontId="15" fillId="3" borderId="2" xfId="2" applyFont="1" applyFill="1" applyBorder="1" applyAlignment="1">
      <alignment horizontal="left" vertical="center"/>
    </xf>
    <xf numFmtId="0" fontId="10" fillId="0" borderId="0" xfId="2" applyFont="1" applyAlignment="1">
      <alignment horizontal="center" vertical="center" wrapText="1"/>
    </xf>
    <xf numFmtId="0" fontId="8" fillId="0" borderId="0" xfId="2" applyFont="1"/>
    <xf numFmtId="0" fontId="6" fillId="0" borderId="0" xfId="2" quotePrefix="1" applyFont="1" applyAlignment="1">
      <alignment horizontal="center" vertical="center" wrapText="1"/>
    </xf>
    <xf numFmtId="0" fontId="18" fillId="0" borderId="0" xfId="2" applyFont="1" applyAlignment="1">
      <alignment wrapText="1"/>
    </xf>
    <xf numFmtId="0" fontId="19" fillId="0" borderId="0" xfId="2" quotePrefix="1" applyFont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16" fillId="0" borderId="0" xfId="2" applyFont="1"/>
    <xf numFmtId="3" fontId="13" fillId="3" borderId="2" xfId="2" quotePrefix="1" applyNumberFormat="1" applyFont="1" applyFill="1" applyBorder="1" applyAlignment="1">
      <alignment horizontal="right"/>
    </xf>
    <xf numFmtId="3" fontId="13" fillId="3" borderId="4" xfId="2" quotePrefix="1" applyNumberFormat="1" applyFont="1" applyFill="1" applyBorder="1" applyAlignment="1">
      <alignment horizontal="right"/>
    </xf>
    <xf numFmtId="0" fontId="17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9" fillId="0" borderId="0" xfId="2" applyFont="1" applyAlignment="1">
      <alignment wrapText="1"/>
    </xf>
    <xf numFmtId="0" fontId="16" fillId="3" borderId="3" xfId="2" applyFont="1" applyFill="1" applyBorder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4" fillId="0" borderId="0" xfId="3" applyFont="1"/>
    <xf numFmtId="0" fontId="8" fillId="0" borderId="0" xfId="3" applyFont="1" applyAlignment="1">
      <alignment vertical="center" wrapText="1"/>
    </xf>
    <xf numFmtId="0" fontId="9" fillId="0" borderId="0" xfId="3" applyFont="1" applyAlignment="1">
      <alignment wrapText="1"/>
    </xf>
    <xf numFmtId="0" fontId="9" fillId="0" borderId="0" xfId="3" applyFont="1" applyAlignment="1">
      <alignment vertical="center" wrapText="1"/>
    </xf>
    <xf numFmtId="0" fontId="13" fillId="3" borderId="4" xfId="3" applyFont="1" applyFill="1" applyBorder="1" applyAlignment="1">
      <alignment horizontal="center" vertical="center" wrapText="1"/>
    </xf>
    <xf numFmtId="0" fontId="13" fillId="3" borderId="5" xfId="3" applyFont="1" applyFill="1" applyBorder="1" applyAlignment="1">
      <alignment horizontal="center" vertical="center" wrapText="1"/>
    </xf>
    <xf numFmtId="0" fontId="14" fillId="3" borderId="4" xfId="3" quotePrefix="1" applyFont="1" applyFill="1" applyBorder="1" applyAlignment="1">
      <alignment horizontal="center" vertical="center" wrapText="1"/>
    </xf>
    <xf numFmtId="0" fontId="21" fillId="0" borderId="0" xfId="3" applyFont="1"/>
    <xf numFmtId="0" fontId="15" fillId="2" borderId="4" xfId="3" applyFont="1" applyFill="1" applyBorder="1" applyAlignment="1">
      <alignment horizontal="left" vertical="center" wrapText="1"/>
    </xf>
    <xf numFmtId="0" fontId="16" fillId="2" borderId="4" xfId="3" applyFont="1" applyFill="1" applyBorder="1" applyAlignment="1">
      <alignment horizontal="left" vertical="center" wrapText="1"/>
    </xf>
    <xf numFmtId="0" fontId="16" fillId="2" borderId="4" xfId="3" quotePrefix="1" applyFont="1" applyFill="1" applyBorder="1" applyAlignment="1">
      <alignment horizontal="left" vertical="center"/>
    </xf>
    <xf numFmtId="0" fontId="15" fillId="2" borderId="4" xfId="3" quotePrefix="1" applyFont="1" applyFill="1" applyBorder="1" applyAlignment="1">
      <alignment horizontal="left" vertical="center"/>
    </xf>
    <xf numFmtId="0" fontId="16" fillId="2" borderId="4" xfId="3" quotePrefix="1" applyFont="1" applyFill="1" applyBorder="1" applyAlignment="1">
      <alignment horizontal="left" vertical="center" wrapText="1"/>
    </xf>
    <xf numFmtId="0" fontId="22" fillId="2" borderId="4" xfId="3" quotePrefix="1" applyFont="1" applyFill="1" applyBorder="1" applyAlignment="1">
      <alignment horizontal="left" vertical="center" wrapText="1"/>
    </xf>
    <xf numFmtId="0" fontId="15" fillId="2" borderId="4" xfId="3" applyFont="1" applyFill="1" applyBorder="1" applyAlignment="1">
      <alignment horizontal="left" vertical="center"/>
    </xf>
    <xf numFmtId="0" fontId="15" fillId="2" borderId="4" xfId="3" applyFont="1" applyFill="1" applyBorder="1" applyAlignment="1">
      <alignment vertical="center" wrapText="1"/>
    </xf>
    <xf numFmtId="0" fontId="16" fillId="2" borderId="4" xfId="3" applyFont="1" applyFill="1" applyBorder="1" applyAlignment="1">
      <alignment vertical="center" wrapText="1"/>
    </xf>
    <xf numFmtId="0" fontId="22" fillId="2" borderId="4" xfId="3" applyFont="1" applyFill="1" applyBorder="1" applyAlignment="1">
      <alignment horizontal="left" vertical="center" indent="1"/>
    </xf>
    <xf numFmtId="0" fontId="22" fillId="2" borderId="4" xfId="3" applyFont="1" applyFill="1" applyBorder="1" applyAlignment="1">
      <alignment horizontal="left" vertical="center" wrapText="1" indent="1"/>
    </xf>
    <xf numFmtId="0" fontId="16" fillId="2" borderId="4" xfId="3" applyFont="1" applyFill="1" applyBorder="1" applyAlignment="1">
      <alignment horizontal="left" vertical="center" wrapText="1" indent="2"/>
    </xf>
    <xf numFmtId="0" fontId="16" fillId="2" borderId="4" xfId="3" quotePrefix="1" applyFont="1" applyFill="1" applyBorder="1" applyAlignment="1">
      <alignment horizontal="left" vertical="center" indent="2"/>
    </xf>
    <xf numFmtId="0" fontId="5" fillId="0" borderId="0" xfId="3" applyFont="1" applyAlignment="1">
      <alignment vertical="center" wrapText="1"/>
    </xf>
    <xf numFmtId="49" fontId="15" fillId="2" borderId="4" xfId="3" applyNumberFormat="1" applyFont="1" applyFill="1" applyBorder="1" applyAlignment="1">
      <alignment horizontal="left" vertical="center" wrapText="1"/>
    </xf>
    <xf numFmtId="0" fontId="5" fillId="0" borderId="0" xfId="3" applyFont="1" applyAlignment="1">
      <alignment horizontal="left" vertical="center"/>
    </xf>
    <xf numFmtId="0" fontId="4" fillId="0" borderId="4" xfId="3" applyFont="1" applyBorder="1"/>
    <xf numFmtId="0" fontId="13" fillId="0" borderId="4" xfId="3" quotePrefix="1" applyFont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 wrapText="1"/>
    </xf>
    <xf numFmtId="0" fontId="14" fillId="0" borderId="4" xfId="3" quotePrefix="1" applyFont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0" fontId="4" fillId="0" borderId="4" xfId="3" applyFont="1" applyBorder="1" applyAlignment="1">
      <alignment horizontal="center"/>
    </xf>
    <xf numFmtId="4" fontId="13" fillId="3" borderId="4" xfId="2" applyNumberFormat="1" applyFont="1" applyFill="1" applyBorder="1" applyAlignment="1">
      <alignment horizontal="right"/>
    </xf>
    <xf numFmtId="4" fontId="15" fillId="4" borderId="2" xfId="2" quotePrefix="1" applyNumberFormat="1" applyFont="1" applyFill="1" applyBorder="1" applyAlignment="1">
      <alignment horizontal="right"/>
    </xf>
    <xf numFmtId="4" fontId="15" fillId="4" borderId="4" xfId="2" applyNumberFormat="1" applyFont="1" applyFill="1" applyBorder="1" applyAlignment="1">
      <alignment horizontal="right" wrapText="1"/>
    </xf>
    <xf numFmtId="4" fontId="15" fillId="3" borderId="2" xfId="2" quotePrefix="1" applyNumberFormat="1" applyFont="1" applyFill="1" applyBorder="1" applyAlignment="1">
      <alignment horizontal="right"/>
    </xf>
    <xf numFmtId="4" fontId="15" fillId="3" borderId="4" xfId="2" quotePrefix="1" applyNumberFormat="1" applyFont="1" applyFill="1" applyBorder="1" applyAlignment="1">
      <alignment horizontal="right"/>
    </xf>
    <xf numFmtId="0" fontId="16" fillId="0" borderId="4" xfId="4" applyFont="1" applyBorder="1" applyAlignment="1">
      <alignment horizontal="left" vertical="center"/>
    </xf>
    <xf numFmtId="0" fontId="16" fillId="0" borderId="4" xfId="4" applyFont="1" applyBorder="1" applyAlignment="1">
      <alignment horizontal="left" vertical="center" wrapText="1"/>
    </xf>
    <xf numFmtId="0" fontId="16" fillId="2" borderId="0" xfId="3" quotePrefix="1" applyFont="1" applyFill="1" applyAlignment="1">
      <alignment horizontal="left" vertical="center" indent="2"/>
    </xf>
    <xf numFmtId="0" fontId="16" fillId="2" borderId="0" xfId="3" quotePrefix="1" applyFont="1" applyFill="1" applyAlignment="1">
      <alignment horizontal="left" vertical="center" wrapText="1"/>
    </xf>
    <xf numFmtId="4" fontId="11" fillId="0" borderId="4" xfId="0" applyNumberFormat="1" applyFont="1" applyBorder="1"/>
    <xf numFmtId="4" fontId="4" fillId="0" borderId="4" xfId="0" applyNumberFormat="1" applyFont="1" applyBorder="1"/>
    <xf numFmtId="4" fontId="8" fillId="2" borderId="4" xfId="0" applyNumberFormat="1" applyFont="1" applyFill="1" applyBorder="1" applyAlignment="1">
      <alignment horizontal="right"/>
    </xf>
    <xf numFmtId="4" fontId="16" fillId="2" borderId="4" xfId="0" applyNumberFormat="1" applyFont="1" applyFill="1" applyBorder="1" applyAlignment="1">
      <alignment horizontal="right"/>
    </xf>
    <xf numFmtId="4" fontId="15" fillId="2" borderId="4" xfId="0" applyNumberFormat="1" applyFont="1" applyFill="1" applyBorder="1" applyAlignment="1">
      <alignment horizontal="right"/>
    </xf>
    <xf numFmtId="4" fontId="13" fillId="2" borderId="4" xfId="0" applyNumberFormat="1" applyFont="1" applyFill="1" applyBorder="1" applyAlignment="1">
      <alignment horizontal="right"/>
    </xf>
    <xf numFmtId="4" fontId="16" fillId="2" borderId="0" xfId="0" applyNumberFormat="1" applyFont="1" applyFill="1" applyAlignment="1">
      <alignment horizontal="right"/>
    </xf>
    <xf numFmtId="0" fontId="4" fillId="0" borderId="0" xfId="0" applyFont="1"/>
    <xf numFmtId="0" fontId="15" fillId="4" borderId="4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vertical="center" wrapText="1"/>
    </xf>
    <xf numFmtId="4" fontId="30" fillId="4" borderId="4" xfId="0" applyNumberFormat="1" applyFont="1" applyFill="1" applyBorder="1"/>
    <xf numFmtId="4" fontId="15" fillId="4" borderId="4" xfId="0" applyNumberFormat="1" applyFont="1" applyFill="1" applyBorder="1" applyAlignment="1">
      <alignment horizontal="right"/>
    </xf>
    <xf numFmtId="0" fontId="16" fillId="4" borderId="4" xfId="0" applyFont="1" applyFill="1" applyBorder="1" applyAlignment="1">
      <alignment horizontal="center" vertical="center" wrapText="1"/>
    </xf>
    <xf numFmtId="0" fontId="27" fillId="4" borderId="4" xfId="4" applyFont="1" applyFill="1" applyBorder="1" applyAlignment="1">
      <alignment horizontal="left" vertical="center" wrapText="1"/>
    </xf>
    <xf numFmtId="4" fontId="31" fillId="4" borderId="4" xfId="0" applyNumberFormat="1" applyFont="1" applyFill="1" applyBorder="1"/>
    <xf numFmtId="4" fontId="16" fillId="4" borderId="4" xfId="0" applyNumberFormat="1" applyFont="1" applyFill="1" applyBorder="1" applyAlignment="1">
      <alignment horizontal="right"/>
    </xf>
    <xf numFmtId="4" fontId="16" fillId="4" borderId="5" xfId="0" applyNumberFormat="1" applyFont="1" applyFill="1" applyBorder="1" applyAlignment="1">
      <alignment horizontal="right"/>
    </xf>
    <xf numFmtId="0" fontId="16" fillId="4" borderId="4" xfId="4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4" fontId="31" fillId="0" borderId="4" xfId="0" applyNumberFormat="1" applyFont="1" applyBorder="1"/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0" fontId="16" fillId="0" borderId="4" xfId="0" quotePrefix="1" applyFont="1" applyBorder="1" applyAlignment="1">
      <alignment horizontal="left" vertical="center"/>
    </xf>
    <xf numFmtId="0" fontId="16" fillId="0" borderId="4" xfId="0" quotePrefix="1" applyFont="1" applyBorder="1" applyAlignment="1">
      <alignment horizontal="center" vertical="center"/>
    </xf>
    <xf numFmtId="4" fontId="15" fillId="2" borderId="4" xfId="3" applyNumberFormat="1" applyFont="1" applyFill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left"/>
    </xf>
    <xf numFmtId="49" fontId="16" fillId="2" borderId="4" xfId="3" applyNumberFormat="1" applyFont="1" applyFill="1" applyBorder="1" applyAlignment="1">
      <alignment horizontal="center" vertical="center" wrapText="1"/>
    </xf>
    <xf numFmtId="49" fontId="16" fillId="2" borderId="4" xfId="3" quotePrefix="1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8" fillId="0" borderId="0" xfId="0" applyFont="1"/>
    <xf numFmtId="0" fontId="29" fillId="0" borderId="0" xfId="0" applyFont="1"/>
    <xf numFmtId="0" fontId="32" fillId="0" borderId="0" xfId="0" applyFont="1"/>
    <xf numFmtId="0" fontId="18" fillId="0" borderId="0" xfId="0" applyFont="1" applyAlignment="1">
      <alignment vertical="center"/>
    </xf>
    <xf numFmtId="0" fontId="33" fillId="0" borderId="0" xfId="0" applyFont="1"/>
    <xf numFmtId="0" fontId="18" fillId="0" borderId="0" xfId="0" applyFont="1"/>
    <xf numFmtId="49" fontId="32" fillId="0" borderId="0" xfId="0" applyNumberFormat="1" applyFont="1" applyAlignment="1">
      <alignment horizontal="center"/>
    </xf>
    <xf numFmtId="49" fontId="24" fillId="0" borderId="10" xfId="0" applyNumberFormat="1" applyFont="1" applyBorder="1" applyAlignment="1" applyProtection="1">
      <alignment horizontal="left" vertical="center"/>
      <protection hidden="1"/>
    </xf>
    <xf numFmtId="0" fontId="34" fillId="0" borderId="0" xfId="0" applyFont="1"/>
    <xf numFmtId="0" fontId="35" fillId="0" borderId="0" xfId="0" applyFont="1" applyAlignment="1">
      <alignment wrapText="1"/>
    </xf>
    <xf numFmtId="1" fontId="28" fillId="0" borderId="0" xfId="0" applyNumberFormat="1" applyFont="1" applyAlignment="1">
      <alignment horizontal="center" vertical="center"/>
    </xf>
    <xf numFmtId="0" fontId="28" fillId="9" borderId="0" xfId="0" applyFont="1" applyFill="1" applyAlignment="1">
      <alignment wrapText="1"/>
    </xf>
    <xf numFmtId="0" fontId="28" fillId="9" borderId="0" xfId="0" quotePrefix="1" applyFont="1" applyFill="1" applyAlignment="1">
      <alignment wrapText="1"/>
    </xf>
    <xf numFmtId="4" fontId="28" fillId="9" borderId="0" xfId="0" applyNumberFormat="1" applyFont="1" applyFill="1"/>
    <xf numFmtId="49" fontId="28" fillId="0" borderId="8" xfId="0" applyNumberFormat="1" applyFont="1" applyBorder="1" applyAlignment="1">
      <alignment horizontal="center" vertical="center"/>
    </xf>
    <xf numFmtId="4" fontId="29" fillId="0" borderId="8" xfId="0" applyNumberFormat="1" applyFont="1" applyBorder="1" applyAlignment="1">
      <alignment horizontal="right"/>
    </xf>
    <xf numFmtId="49" fontId="28" fillId="0" borderId="8" xfId="0" applyNumberFormat="1" applyFont="1" applyBorder="1" applyAlignment="1">
      <alignment vertical="center"/>
    </xf>
    <xf numFmtId="0" fontId="37" fillId="0" borderId="8" xfId="0" applyFont="1" applyBorder="1" applyAlignment="1">
      <alignment wrapText="1"/>
    </xf>
    <xf numFmtId="4" fontId="28" fillId="6" borderId="8" xfId="0" applyNumberFormat="1" applyFont="1" applyFill="1" applyBorder="1" applyAlignment="1">
      <alignment horizontal="right" indent="1"/>
    </xf>
    <xf numFmtId="4" fontId="28" fillId="9" borderId="8" xfId="0" applyNumberFormat="1" applyFont="1" applyFill="1" applyBorder="1" applyAlignment="1">
      <alignment horizontal="right"/>
    </xf>
    <xf numFmtId="0" fontId="28" fillId="10" borderId="8" xfId="0" applyFont="1" applyFill="1" applyBorder="1" applyAlignment="1">
      <alignment wrapText="1"/>
    </xf>
    <xf numFmtId="0" fontId="28" fillId="10" borderId="8" xfId="0" quotePrefix="1" applyFont="1" applyFill="1" applyBorder="1" applyAlignment="1">
      <alignment wrapText="1"/>
    </xf>
    <xf numFmtId="4" fontId="28" fillId="10" borderId="8" xfId="0" applyNumberFormat="1" applyFont="1" applyFill="1" applyBorder="1"/>
    <xf numFmtId="0" fontId="28" fillId="0" borderId="8" xfId="0" applyFont="1" applyBorder="1" applyAlignment="1">
      <alignment wrapText="1"/>
    </xf>
    <xf numFmtId="0" fontId="28" fillId="0" borderId="8" xfId="0" applyFont="1" applyBorder="1" applyAlignment="1">
      <alignment horizontal="left" wrapText="1"/>
    </xf>
    <xf numFmtId="4" fontId="28" fillId="0" borderId="8" xfId="0" applyNumberFormat="1" applyFont="1" applyBorder="1" applyAlignment="1">
      <alignment wrapText="1"/>
    </xf>
    <xf numFmtId="0" fontId="36" fillId="0" borderId="8" xfId="0" applyFont="1" applyBorder="1" applyAlignment="1">
      <alignment wrapText="1"/>
    </xf>
    <xf numFmtId="0" fontId="29" fillId="11" borderId="8" xfId="0" applyFont="1" applyFill="1" applyBorder="1" applyAlignment="1">
      <alignment wrapText="1"/>
    </xf>
    <xf numFmtId="0" fontId="29" fillId="11" borderId="8" xfId="0" applyFont="1" applyFill="1" applyBorder="1" applyAlignment="1">
      <alignment horizontal="left" wrapText="1"/>
    </xf>
    <xf numFmtId="4" fontId="29" fillId="11" borderId="8" xfId="0" applyNumberFormat="1" applyFont="1" applyFill="1" applyBorder="1" applyAlignment="1">
      <alignment wrapText="1"/>
    </xf>
    <xf numFmtId="0" fontId="29" fillId="0" borderId="8" xfId="0" applyFont="1" applyBorder="1" applyAlignment="1">
      <alignment wrapText="1"/>
    </xf>
    <xf numFmtId="0" fontId="29" fillId="0" borderId="8" xfId="0" applyFont="1" applyBorder="1" applyAlignment="1">
      <alignment horizontal="left" wrapText="1"/>
    </xf>
    <xf numFmtId="4" fontId="29" fillId="0" borderId="8" xfId="0" applyNumberFormat="1" applyFont="1" applyBorder="1" applyAlignment="1">
      <alignment wrapText="1"/>
    </xf>
    <xf numFmtId="0" fontId="29" fillId="11" borderId="8" xfId="0" applyFont="1" applyFill="1" applyBorder="1" applyAlignment="1">
      <alignment vertical="top" wrapText="1"/>
    </xf>
    <xf numFmtId="0" fontId="29" fillId="0" borderId="8" xfId="0" applyFont="1" applyBorder="1" applyAlignment="1">
      <alignment vertical="top" wrapText="1"/>
    </xf>
    <xf numFmtId="0" fontId="29" fillId="11" borderId="8" xfId="0" applyFont="1" applyFill="1" applyBorder="1" applyAlignment="1">
      <alignment vertical="center" wrapText="1"/>
    </xf>
    <xf numFmtId="0" fontId="29" fillId="11" borderId="8" xfId="0" applyFont="1" applyFill="1" applyBorder="1" applyAlignment="1">
      <alignment horizontal="left" vertical="center" wrapText="1"/>
    </xf>
    <xf numFmtId="4" fontId="29" fillId="11" borderId="8" xfId="0" applyNumberFormat="1" applyFont="1" applyFill="1" applyBorder="1" applyAlignment="1">
      <alignment vertical="center" wrapText="1"/>
    </xf>
    <xf numFmtId="4" fontId="28" fillId="11" borderId="8" xfId="0" applyNumberFormat="1" applyFont="1" applyFill="1" applyBorder="1" applyAlignment="1">
      <alignment vertical="center" wrapText="1"/>
    </xf>
    <xf numFmtId="0" fontId="28" fillId="11" borderId="8" xfId="0" applyFont="1" applyFill="1" applyBorder="1" applyAlignment="1">
      <alignment horizontal="left" vertical="center" wrapText="1"/>
    </xf>
    <xf numFmtId="4" fontId="28" fillId="11" borderId="8" xfId="0" applyNumberFormat="1" applyFont="1" applyFill="1" applyBorder="1" applyAlignment="1">
      <alignment wrapText="1"/>
    </xf>
    <xf numFmtId="0" fontId="28" fillId="11" borderId="8" xfId="0" applyFont="1" applyFill="1" applyBorder="1" applyAlignment="1">
      <alignment horizontal="left" wrapText="1"/>
    </xf>
    <xf numFmtId="0" fontId="28" fillId="11" borderId="8" xfId="0" applyFont="1" applyFill="1" applyBorder="1" applyAlignment="1">
      <alignment wrapText="1"/>
    </xf>
    <xf numFmtId="0" fontId="29" fillId="11" borderId="8" xfId="0" applyFont="1" applyFill="1" applyBorder="1" applyAlignment="1">
      <alignment horizontal="left" vertical="top" wrapText="1"/>
    </xf>
    <xf numFmtId="0" fontId="29" fillId="0" borderId="0" xfId="0" applyFont="1" applyAlignment="1">
      <alignment wrapText="1"/>
    </xf>
    <xf numFmtId="0" fontId="28" fillId="9" borderId="8" xfId="0" applyFont="1" applyFill="1" applyBorder="1" applyAlignment="1">
      <alignment wrapText="1"/>
    </xf>
    <xf numFmtId="0" fontId="28" fillId="9" borderId="8" xfId="0" quotePrefix="1" applyFont="1" applyFill="1" applyBorder="1" applyAlignment="1">
      <alignment wrapText="1"/>
    </xf>
    <xf numFmtId="4" fontId="28" fillId="9" borderId="8" xfId="0" applyNumberFormat="1" applyFont="1" applyFill="1" applyBorder="1"/>
    <xf numFmtId="4" fontId="28" fillId="9" borderId="8" xfId="0" applyNumberFormat="1" applyFont="1" applyFill="1" applyBorder="1" applyAlignment="1">
      <alignment wrapText="1"/>
    </xf>
    <xf numFmtId="0" fontId="28" fillId="0" borderId="8" xfId="0" quotePrefix="1" applyFont="1" applyBorder="1" applyAlignment="1">
      <alignment horizontal="left" wrapText="1"/>
    </xf>
    <xf numFmtId="4" fontId="29" fillId="0" borderId="8" xfId="0" applyNumberFormat="1" applyFont="1" applyBorder="1"/>
    <xf numFmtId="0" fontId="28" fillId="2" borderId="8" xfId="0" applyFont="1" applyFill="1" applyBorder="1" applyAlignment="1">
      <alignment wrapText="1"/>
    </xf>
    <xf numFmtId="0" fontId="28" fillId="2" borderId="8" xfId="0" quotePrefix="1" applyFont="1" applyFill="1" applyBorder="1" applyAlignment="1">
      <alignment horizontal="left" wrapText="1"/>
    </xf>
    <xf numFmtId="4" fontId="29" fillId="2" borderId="8" xfId="0" applyNumberFormat="1" applyFont="1" applyFill="1" applyBorder="1"/>
    <xf numFmtId="0" fontId="28" fillId="0" borderId="13" xfId="0" applyFont="1" applyBorder="1" applyAlignment="1">
      <alignment wrapText="1"/>
    </xf>
    <xf numFmtId="0" fontId="28" fillId="0" borderId="9" xfId="0" applyFont="1" applyBorder="1" applyAlignment="1">
      <alignment horizontal="left" wrapText="1"/>
    </xf>
    <xf numFmtId="0" fontId="39" fillId="0" borderId="8" xfId="0" applyFont="1" applyBorder="1"/>
    <xf numFmtId="4" fontId="28" fillId="0" borderId="11" xfId="0" applyNumberFormat="1" applyFont="1" applyBorder="1" applyAlignment="1">
      <alignment wrapText="1"/>
    </xf>
    <xf numFmtId="2" fontId="29" fillId="0" borderId="8" xfId="0" applyNumberFormat="1" applyFont="1" applyBorder="1" applyAlignment="1">
      <alignment wrapText="1"/>
    </xf>
    <xf numFmtId="0" fontId="40" fillId="0" borderId="8" xfId="0" applyFont="1" applyBorder="1" applyAlignment="1">
      <alignment wrapText="1"/>
    </xf>
    <xf numFmtId="0" fontId="29" fillId="0" borderId="14" xfId="0" applyFont="1" applyBorder="1" applyAlignment="1">
      <alignment horizontal="left" wrapText="1"/>
    </xf>
    <xf numFmtId="0" fontId="29" fillId="0" borderId="14" xfId="0" applyFont="1" applyBorder="1" applyAlignment="1">
      <alignment wrapText="1"/>
    </xf>
    <xf numFmtId="4" fontId="29" fillId="0" borderId="14" xfId="0" applyNumberFormat="1" applyFont="1" applyBorder="1" applyAlignment="1">
      <alignment wrapText="1"/>
    </xf>
    <xf numFmtId="0" fontId="28" fillId="0" borderId="8" xfId="0" applyFont="1" applyBorder="1"/>
    <xf numFmtId="0" fontId="29" fillId="0" borderId="9" xfId="0" applyFont="1" applyBorder="1" applyAlignment="1">
      <alignment horizontal="left" wrapText="1"/>
    </xf>
    <xf numFmtId="0" fontId="29" fillId="0" borderId="8" xfId="0" applyFont="1" applyBorder="1"/>
    <xf numFmtId="4" fontId="29" fillId="0" borderId="11" xfId="0" applyNumberFormat="1" applyFont="1" applyBorder="1" applyAlignment="1">
      <alignment wrapText="1"/>
    </xf>
    <xf numFmtId="0" fontId="28" fillId="0" borderId="14" xfId="0" applyFont="1" applyBorder="1" applyAlignment="1">
      <alignment wrapText="1"/>
    </xf>
    <xf numFmtId="0" fontId="23" fillId="0" borderId="8" xfId="0" applyFont="1" applyBorder="1" applyAlignment="1">
      <alignment horizontal="left"/>
    </xf>
    <xf numFmtId="0" fontId="23" fillId="0" borderId="8" xfId="0" applyFont="1" applyBorder="1" applyAlignment="1">
      <alignment wrapText="1"/>
    </xf>
    <xf numFmtId="0" fontId="26" fillId="0" borderId="8" xfId="0" applyFont="1" applyBorder="1" applyAlignment="1">
      <alignment horizontal="left"/>
    </xf>
    <xf numFmtId="0" fontId="26" fillId="0" borderId="8" xfId="0" applyFont="1" applyBorder="1" applyAlignment="1">
      <alignment wrapText="1"/>
    </xf>
    <xf numFmtId="0" fontId="29" fillId="0" borderId="13" xfId="0" applyFont="1" applyBorder="1" applyAlignment="1">
      <alignment wrapText="1"/>
    </xf>
    <xf numFmtId="0" fontId="29" fillId="0" borderId="15" xfId="0" applyFont="1" applyBorder="1" applyAlignment="1">
      <alignment wrapText="1"/>
    </xf>
    <xf numFmtId="0" fontId="29" fillId="0" borderId="15" xfId="0" applyFont="1" applyBorder="1" applyAlignment="1">
      <alignment horizontal="left" wrapText="1"/>
    </xf>
    <xf numFmtId="4" fontId="29" fillId="0" borderId="15" xfId="0" applyNumberFormat="1" applyFont="1" applyBorder="1" applyAlignment="1">
      <alignment wrapText="1"/>
    </xf>
    <xf numFmtId="0" fontId="29" fillId="0" borderId="0" xfId="0" applyFont="1" applyAlignment="1">
      <alignment horizontal="left" wrapText="1"/>
    </xf>
    <xf numFmtId="4" fontId="29" fillId="0" borderId="0" xfId="0" applyNumberFormat="1" applyFont="1" applyAlignment="1">
      <alignment wrapText="1"/>
    </xf>
    <xf numFmtId="0" fontId="33" fillId="0" borderId="0" xfId="0" applyFont="1" applyAlignment="1">
      <alignment horizontal="right"/>
    </xf>
    <xf numFmtId="4" fontId="33" fillId="0" borderId="0" xfId="0" applyNumberFormat="1" applyFont="1"/>
    <xf numFmtId="4" fontId="13" fillId="0" borderId="4" xfId="0" applyNumberFormat="1" applyFont="1" applyBorder="1" applyAlignment="1">
      <alignment horizontal="right"/>
    </xf>
    <xf numFmtId="4" fontId="13" fillId="0" borderId="4" xfId="0" applyNumberFormat="1" applyFont="1" applyBorder="1" applyAlignment="1">
      <alignment horizontal="right" wrapText="1"/>
    </xf>
    <xf numFmtId="4" fontId="15" fillId="4" borderId="2" xfId="0" quotePrefix="1" applyNumberFormat="1" applyFont="1" applyFill="1" applyBorder="1" applyAlignment="1">
      <alignment horizontal="right"/>
    </xf>
    <xf numFmtId="4" fontId="15" fillId="4" borderId="4" xfId="0" applyNumberFormat="1" applyFont="1" applyFill="1" applyBorder="1" applyAlignment="1">
      <alignment horizontal="right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41" fillId="4" borderId="2" xfId="0" applyFont="1" applyFill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center" vertical="center" wrapText="1"/>
    </xf>
    <xf numFmtId="4" fontId="14" fillId="4" borderId="4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41" fillId="4" borderId="2" xfId="0" applyFont="1" applyFill="1" applyBorder="1" applyAlignment="1">
      <alignment horizontal="right" vertical="center" wrapText="1"/>
    </xf>
    <xf numFmtId="3" fontId="8" fillId="4" borderId="4" xfId="0" applyNumberFormat="1" applyFont="1" applyFill="1" applyBorder="1" applyAlignment="1">
      <alignment horizontal="center" vertical="center"/>
    </xf>
    <xf numFmtId="4" fontId="41" fillId="4" borderId="4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7" borderId="4" xfId="0" applyFont="1" applyFill="1" applyBorder="1" applyAlignment="1">
      <alignment horizontal="center"/>
    </xf>
    <xf numFmtId="0" fontId="13" fillId="7" borderId="4" xfId="0" applyFont="1" applyFill="1" applyBorder="1" applyAlignment="1">
      <alignment wrapText="1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wrapText="1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wrapText="1"/>
    </xf>
    <xf numFmtId="0" fontId="27" fillId="0" borderId="4" xfId="0" applyFont="1" applyBorder="1" applyAlignment="1">
      <alignment horizontal="center"/>
    </xf>
    <xf numFmtId="0" fontId="27" fillId="0" borderId="4" xfId="5" applyFont="1" applyBorder="1" applyAlignment="1">
      <alignment horizontal="left" vertical="center" wrapText="1"/>
    </xf>
    <xf numFmtId="4" fontId="4" fillId="0" borderId="0" xfId="0" applyNumberFormat="1" applyFont="1"/>
    <xf numFmtId="0" fontId="27" fillId="2" borderId="4" xfId="0" applyFont="1" applyFill="1" applyBorder="1" applyAlignment="1">
      <alignment horizontal="center"/>
    </xf>
    <xf numFmtId="0" fontId="27" fillId="2" borderId="4" xfId="5" applyFont="1" applyFill="1" applyBorder="1" applyAlignment="1">
      <alignment horizontal="left" vertical="center" wrapText="1"/>
    </xf>
    <xf numFmtId="0" fontId="14" fillId="2" borderId="4" xfId="6" applyFont="1" applyFill="1" applyBorder="1" applyAlignment="1">
      <alignment horizontal="left" wrapText="1"/>
    </xf>
    <xf numFmtId="0" fontId="14" fillId="2" borderId="4" xfId="6" applyFont="1" applyFill="1" applyBorder="1" applyAlignment="1">
      <alignment horizontal="left"/>
    </xf>
    <xf numFmtId="0" fontId="13" fillId="6" borderId="4" xfId="0" applyFont="1" applyFill="1" applyBorder="1" applyAlignment="1">
      <alignment horizontal="center"/>
    </xf>
    <xf numFmtId="0" fontId="13" fillId="6" borderId="4" xfId="0" applyFont="1" applyFill="1" applyBorder="1" applyAlignment="1">
      <alignment wrapText="1"/>
    </xf>
    <xf numFmtId="0" fontId="14" fillId="0" borderId="4" xfId="0" applyFont="1" applyBorder="1" applyAlignment="1">
      <alignment wrapText="1"/>
    </xf>
    <xf numFmtId="0" fontId="13" fillId="5" borderId="4" xfId="0" applyFont="1" applyFill="1" applyBorder="1" applyAlignment="1">
      <alignment horizontal="center"/>
    </xf>
    <xf numFmtId="0" fontId="13" fillId="5" borderId="4" xfId="0" applyFont="1" applyFill="1" applyBorder="1" applyAlignment="1">
      <alignment wrapText="1"/>
    </xf>
    <xf numFmtId="4" fontId="13" fillId="2" borderId="4" xfId="0" applyNumberFormat="1" applyFont="1" applyFill="1" applyBorder="1" applyAlignment="1">
      <alignment horizontal="right" vertical="center"/>
    </xf>
    <xf numFmtId="4" fontId="8" fillId="2" borderId="4" xfId="0" applyNumberFormat="1" applyFont="1" applyFill="1" applyBorder="1" applyAlignment="1">
      <alignment horizontal="right" vertical="center"/>
    </xf>
    <xf numFmtId="0" fontId="42" fillId="2" borderId="4" xfId="0" applyFont="1" applyFill="1" applyBorder="1" applyAlignment="1">
      <alignment horizontal="center"/>
    </xf>
    <xf numFmtId="0" fontId="43" fillId="2" borderId="4" xfId="6" applyFont="1" applyFill="1" applyBorder="1" applyAlignment="1">
      <alignment horizontal="left" wrapText="1"/>
    </xf>
    <xf numFmtId="0" fontId="15" fillId="2" borderId="4" xfId="0" applyFont="1" applyFill="1" applyBorder="1" applyAlignment="1">
      <alignment horizontal="center"/>
    </xf>
    <xf numFmtId="0" fontId="13" fillId="2" borderId="4" xfId="6" applyFont="1" applyFill="1" applyBorder="1" applyAlignment="1">
      <alignment horizontal="left" wrapText="1"/>
    </xf>
    <xf numFmtId="0" fontId="27" fillId="2" borderId="6" xfId="0" applyFont="1" applyFill="1" applyBorder="1" applyAlignment="1">
      <alignment horizontal="center"/>
    </xf>
    <xf numFmtId="0" fontId="13" fillId="6" borderId="8" xfId="0" applyFont="1" applyFill="1" applyBorder="1" applyAlignment="1">
      <alignment horizontal="center"/>
    </xf>
    <xf numFmtId="0" fontId="13" fillId="6" borderId="9" xfId="0" applyFont="1" applyFill="1" applyBorder="1" applyAlignment="1">
      <alignment wrapText="1"/>
    </xf>
    <xf numFmtId="0" fontId="13" fillId="7" borderId="9" xfId="0" applyFont="1" applyFill="1" applyBorder="1" applyAlignment="1">
      <alignment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13" fillId="0" borderId="8" xfId="0" applyFont="1" applyBorder="1" applyAlignment="1">
      <alignment wrapText="1"/>
    </xf>
    <xf numFmtId="4" fontId="15" fillId="0" borderId="5" xfId="0" applyNumberFormat="1" applyFont="1" applyBorder="1"/>
    <xf numFmtId="4" fontId="15" fillId="0" borderId="5" xfId="0" applyNumberFormat="1" applyFont="1" applyBorder="1" applyAlignment="1">
      <alignment horizontal="right"/>
    </xf>
    <xf numFmtId="4" fontId="27" fillId="4" borderId="4" xfId="0" applyNumberFormat="1" applyFont="1" applyFill="1" applyBorder="1" applyAlignment="1">
      <alignment horizontal="center" vertical="center" wrapText="1"/>
    </xf>
    <xf numFmtId="4" fontId="15" fillId="4" borderId="4" xfId="0" applyNumberFormat="1" applyFont="1" applyFill="1" applyBorder="1"/>
    <xf numFmtId="4" fontId="16" fillId="4" borderId="4" xfId="0" applyNumberFormat="1" applyFont="1" applyFill="1" applyBorder="1"/>
    <xf numFmtId="4" fontId="16" fillId="0" borderId="4" xfId="0" applyNumberFormat="1" applyFont="1" applyBorder="1"/>
    <xf numFmtId="0" fontId="17" fillId="0" borderId="0" xfId="3" applyFont="1" applyAlignment="1">
      <alignment horizontal="left" vertical="center"/>
    </xf>
    <xf numFmtId="0" fontId="19" fillId="0" borderId="0" xfId="3" applyFont="1" applyAlignment="1">
      <alignment horizontal="center" vertical="center" wrapText="1"/>
    </xf>
    <xf numFmtId="0" fontId="31" fillId="0" borderId="0" xfId="3" applyFont="1"/>
    <xf numFmtId="0" fontId="17" fillId="0" borderId="0" xfId="3" applyFont="1" applyAlignment="1">
      <alignment vertical="center" wrapText="1"/>
    </xf>
    <xf numFmtId="0" fontId="18" fillId="0" borderId="0" xfId="3" applyFont="1" applyAlignment="1">
      <alignment wrapText="1"/>
    </xf>
    <xf numFmtId="0" fontId="16" fillId="0" borderId="0" xfId="3" applyFont="1" applyAlignment="1">
      <alignment vertical="center" wrapText="1"/>
    </xf>
    <xf numFmtId="0" fontId="18" fillId="0" borderId="0" xfId="3" applyFont="1" applyAlignment="1">
      <alignment vertical="center" wrapText="1"/>
    </xf>
    <xf numFmtId="0" fontId="15" fillId="3" borderId="4" xfId="3" applyFont="1" applyFill="1" applyBorder="1" applyAlignment="1">
      <alignment horizontal="center" vertical="center" wrapText="1"/>
    </xf>
    <xf numFmtId="0" fontId="15" fillId="3" borderId="5" xfId="3" applyFont="1" applyFill="1" applyBorder="1" applyAlignment="1">
      <alignment horizontal="center" vertical="center" wrapText="1"/>
    </xf>
    <xf numFmtId="0" fontId="15" fillId="0" borderId="4" xfId="3" quotePrefix="1" applyFont="1" applyBorder="1" applyAlignment="1">
      <alignment horizontal="center" vertical="center" wrapText="1"/>
    </xf>
    <xf numFmtId="0" fontId="15" fillId="2" borderId="4" xfId="3" applyFont="1" applyFill="1" applyBorder="1" applyAlignment="1">
      <alignment horizontal="center" vertical="center" wrapText="1"/>
    </xf>
    <xf numFmtId="0" fontId="27" fillId="3" borderId="4" xfId="3" quotePrefix="1" applyFont="1" applyFill="1" applyBorder="1" applyAlignment="1">
      <alignment horizontal="center" vertical="center" wrapText="1"/>
    </xf>
    <xf numFmtId="0" fontId="27" fillId="0" borderId="0" xfId="3" applyFont="1"/>
    <xf numFmtId="4" fontId="15" fillId="0" borderId="4" xfId="0" applyNumberFormat="1" applyFont="1" applyBorder="1"/>
    <xf numFmtId="4" fontId="16" fillId="0" borderId="7" xfId="0" applyNumberFormat="1" applyFont="1" applyBorder="1"/>
    <xf numFmtId="4" fontId="31" fillId="0" borderId="0" xfId="0" applyNumberFormat="1" applyFont="1"/>
    <xf numFmtId="0" fontId="31" fillId="0" borderId="0" xfId="0" applyFont="1"/>
    <xf numFmtId="0" fontId="16" fillId="0" borderId="4" xfId="0" applyFont="1" applyBorder="1"/>
    <xf numFmtId="0" fontId="30" fillId="4" borderId="4" xfId="0" applyFont="1" applyFill="1" applyBorder="1" applyAlignment="1">
      <alignment horizontal="left"/>
    </xf>
    <xf numFmtId="4" fontId="15" fillId="4" borderId="5" xfId="0" applyNumberFormat="1" applyFont="1" applyFill="1" applyBorder="1" applyAlignment="1">
      <alignment horizontal="right"/>
    </xf>
    <xf numFmtId="3" fontId="31" fillId="4" borderId="4" xfId="0" applyNumberFormat="1" applyFont="1" applyFill="1" applyBorder="1"/>
    <xf numFmtId="0" fontId="16" fillId="4" borderId="4" xfId="0" applyFont="1" applyFill="1" applyBorder="1" applyAlignment="1">
      <alignment horizontal="center"/>
    </xf>
    <xf numFmtId="4" fontId="16" fillId="0" borderId="4" xfId="0" applyNumberFormat="1" applyFont="1" applyBorder="1" applyAlignment="1">
      <alignment horizontal="right"/>
    </xf>
    <xf numFmtId="4" fontId="16" fillId="2" borderId="4" xfId="0" applyNumberFormat="1" applyFont="1" applyFill="1" applyBorder="1"/>
    <xf numFmtId="4" fontId="16" fillId="2" borderId="4" xfId="0" applyNumberFormat="1" applyFont="1" applyFill="1" applyBorder="1" applyAlignment="1">
      <alignment horizontal="right" wrapText="1"/>
    </xf>
    <xf numFmtId="4" fontId="15" fillId="2" borderId="5" xfId="0" applyNumberFormat="1" applyFont="1" applyFill="1" applyBorder="1" applyAlignment="1">
      <alignment horizontal="right"/>
    </xf>
    <xf numFmtId="4" fontId="15" fillId="2" borderId="4" xfId="0" applyNumberFormat="1" applyFont="1" applyFill="1" applyBorder="1"/>
    <xf numFmtId="4" fontId="16" fillId="0" borderId="5" xfId="0" applyNumberFormat="1" applyFont="1" applyBorder="1" applyAlignment="1">
      <alignment horizontal="right"/>
    </xf>
    <xf numFmtId="4" fontId="16" fillId="2" borderId="5" xfId="0" applyNumberFormat="1" applyFont="1" applyFill="1" applyBorder="1" applyAlignment="1">
      <alignment horizontal="right"/>
    </xf>
    <xf numFmtId="0" fontId="16" fillId="0" borderId="0" xfId="0" applyFont="1"/>
    <xf numFmtId="4" fontId="15" fillId="2" borderId="4" xfId="0" applyNumberFormat="1" applyFont="1" applyFill="1" applyBorder="1" applyAlignment="1">
      <alignment horizontal="right" wrapText="1"/>
    </xf>
    <xf numFmtId="4" fontId="15" fillId="0" borderId="4" xfId="0" applyNumberFormat="1" applyFont="1" applyBorder="1" applyAlignment="1">
      <alignment horizontal="right" wrapText="1"/>
    </xf>
    <xf numFmtId="4" fontId="16" fillId="0" borderId="4" xfId="0" applyNumberFormat="1" applyFont="1" applyBorder="1" applyAlignment="1">
      <alignment horizontal="right" wrapText="1"/>
    </xf>
    <xf numFmtId="3" fontId="16" fillId="0" borderId="4" xfId="0" applyNumberFormat="1" applyFont="1" applyBorder="1"/>
    <xf numFmtId="4" fontId="16" fillId="0" borderId="5" xfId="0" applyNumberFormat="1" applyFont="1" applyBorder="1" applyAlignment="1">
      <alignment horizontal="right" vertical="center" wrapText="1"/>
    </xf>
    <xf numFmtId="4" fontId="16" fillId="0" borderId="4" xfId="0" applyNumberFormat="1" applyFont="1" applyBorder="1" applyAlignment="1">
      <alignment vertical="center" wrapText="1"/>
    </xf>
    <xf numFmtId="4" fontId="16" fillId="0" borderId="4" xfId="0" applyNumberFormat="1" applyFont="1" applyBorder="1" applyAlignment="1">
      <alignment horizontal="right" vertical="center" wrapText="1"/>
    </xf>
    <xf numFmtId="4" fontId="16" fillId="0" borderId="5" xfId="0" applyNumberFormat="1" applyFont="1" applyBorder="1"/>
    <xf numFmtId="4" fontId="15" fillId="0" borderId="5" xfId="0" applyNumberFormat="1" applyFont="1" applyBorder="1" applyAlignment="1">
      <alignment horizontal="right" vertical="center" wrapText="1"/>
    </xf>
    <xf numFmtId="4" fontId="15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44" fillId="0" borderId="1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9" fillId="0" borderId="1" xfId="0" applyFont="1" applyBorder="1"/>
    <xf numFmtId="0" fontId="29" fillId="0" borderId="3" xfId="0" applyFont="1" applyBorder="1"/>
    <xf numFmtId="0" fontId="28" fillId="0" borderId="0" xfId="0" applyFont="1" applyAlignment="1">
      <alignment horizontal="center" wrapText="1"/>
    </xf>
    <xf numFmtId="0" fontId="16" fillId="0" borderId="4" xfId="0" applyFont="1" applyBorder="1" applyAlignment="1">
      <alignment wrapText="1"/>
    </xf>
    <xf numFmtId="0" fontId="29" fillId="0" borderId="8" xfId="0" applyFont="1" applyBorder="1" applyAlignment="1">
      <alignment horizontal="left" vertical="center"/>
    </xf>
    <xf numFmtId="0" fontId="28" fillId="0" borderId="8" xfId="0" applyFont="1" applyBorder="1" applyAlignment="1">
      <alignment horizontal="left" vertical="center"/>
    </xf>
    <xf numFmtId="4" fontId="28" fillId="0" borderId="8" xfId="0" applyNumberFormat="1" applyFont="1" applyBorder="1" applyAlignment="1">
      <alignment horizontal="right"/>
    </xf>
    <xf numFmtId="0" fontId="28" fillId="6" borderId="8" xfId="0" applyFont="1" applyFill="1" applyBorder="1" applyAlignment="1">
      <alignment horizontal="left" vertical="center"/>
    </xf>
    <xf numFmtId="0" fontId="28" fillId="6" borderId="9" xfId="0" applyFont="1" applyFill="1" applyBorder="1" applyAlignment="1">
      <alignment vertical="center" wrapText="1" shrinkToFit="1"/>
    </xf>
    <xf numFmtId="4" fontId="28" fillId="6" borderId="8" xfId="0" applyNumberFormat="1" applyFont="1" applyFill="1" applyBorder="1" applyAlignment="1">
      <alignment vertical="center" wrapText="1" shrinkToFit="1"/>
    </xf>
    <xf numFmtId="0" fontId="28" fillId="0" borderId="9" xfId="0" applyFont="1" applyBorder="1" applyAlignment="1">
      <alignment horizontal="left" vertical="center" wrapText="1" shrinkToFit="1"/>
    </xf>
    <xf numFmtId="4" fontId="28" fillId="0" borderId="8" xfId="0" applyNumberFormat="1" applyFont="1" applyBorder="1" applyAlignment="1">
      <alignment vertical="center" wrapText="1" shrinkToFit="1"/>
    </xf>
    <xf numFmtId="0" fontId="28" fillId="0" borderId="9" xfId="0" applyFont="1" applyBorder="1" applyAlignment="1">
      <alignment vertical="center" wrapText="1" shrinkToFit="1"/>
    </xf>
    <xf numFmtId="0" fontId="28" fillId="0" borderId="8" xfId="0" applyFont="1" applyBorder="1" applyAlignment="1">
      <alignment vertical="center" wrapText="1"/>
    </xf>
    <xf numFmtId="0" fontId="28" fillId="6" borderId="8" xfId="0" applyFont="1" applyFill="1" applyBorder="1" applyAlignment="1">
      <alignment wrapText="1"/>
    </xf>
    <xf numFmtId="0" fontId="16" fillId="0" borderId="5" xfId="0" applyFont="1" applyBorder="1" applyAlignment="1">
      <alignment horizontal="left" vertical="center" wrapText="1"/>
    </xf>
    <xf numFmtId="0" fontId="13" fillId="0" borderId="2" xfId="2" quotePrefix="1" applyFont="1" applyBorder="1" applyAlignment="1">
      <alignment horizontal="center" vertical="center" wrapText="1"/>
    </xf>
    <xf numFmtId="0" fontId="13" fillId="0" borderId="3" xfId="2" quotePrefix="1" applyFont="1" applyBorder="1" applyAlignment="1">
      <alignment horizontal="center" vertical="center" wrapText="1"/>
    </xf>
    <xf numFmtId="0" fontId="13" fillId="0" borderId="5" xfId="2" quotePrefix="1" applyFont="1" applyBorder="1" applyAlignment="1">
      <alignment horizontal="center" vertical="center" wrapText="1"/>
    </xf>
    <xf numFmtId="0" fontId="15" fillId="4" borderId="2" xfId="2" applyFont="1" applyFill="1" applyBorder="1" applyAlignment="1">
      <alignment horizontal="left" vertical="center" wrapText="1"/>
    </xf>
    <xf numFmtId="0" fontId="15" fillId="4" borderId="3" xfId="2" applyFont="1" applyFill="1" applyBorder="1" applyAlignment="1">
      <alignment horizontal="left" vertical="center" wrapText="1"/>
    </xf>
    <xf numFmtId="0" fontId="15" fillId="4" borderId="5" xfId="2" applyFont="1" applyFill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15" fillId="3" borderId="2" xfId="2" quotePrefix="1" applyFont="1" applyFill="1" applyBorder="1" applyAlignment="1">
      <alignment horizontal="left" vertical="center" wrapText="1"/>
    </xf>
    <xf numFmtId="0" fontId="16" fillId="3" borderId="3" xfId="2" applyFont="1" applyFill="1" applyBorder="1" applyAlignment="1">
      <alignment vertical="center" wrapText="1"/>
    </xf>
    <xf numFmtId="0" fontId="14" fillId="0" borderId="4" xfId="3" quotePrefix="1" applyFont="1" applyBorder="1" applyAlignment="1">
      <alignment horizontal="center" vertical="center" wrapText="1"/>
    </xf>
    <xf numFmtId="0" fontId="15" fillId="3" borderId="2" xfId="2" applyFont="1" applyFill="1" applyBorder="1" applyAlignment="1">
      <alignment horizontal="left" vertical="center" wrapText="1"/>
    </xf>
    <xf numFmtId="0" fontId="15" fillId="3" borderId="3" xfId="2" applyFont="1" applyFill="1" applyBorder="1" applyAlignment="1">
      <alignment horizontal="left" vertical="center" wrapText="1"/>
    </xf>
    <xf numFmtId="0" fontId="15" fillId="3" borderId="5" xfId="2" applyFont="1" applyFill="1" applyBorder="1" applyAlignment="1">
      <alignment horizontal="left" vertical="center" wrapText="1"/>
    </xf>
    <xf numFmtId="0" fontId="17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9" fillId="0" borderId="0" xfId="2" applyFont="1" applyAlignment="1">
      <alignment wrapText="1"/>
    </xf>
    <xf numFmtId="0" fontId="13" fillId="0" borderId="2" xfId="3" quotePrefix="1" applyFont="1" applyBorder="1" applyAlignment="1">
      <alignment horizontal="center" vertical="center" wrapText="1"/>
    </xf>
    <xf numFmtId="0" fontId="13" fillId="0" borderId="3" xfId="3" quotePrefix="1" applyFont="1" applyBorder="1" applyAlignment="1">
      <alignment horizontal="center" vertical="center" wrapText="1"/>
    </xf>
    <xf numFmtId="0" fontId="16" fillId="3" borderId="3" xfId="2" applyFont="1" applyFill="1" applyBorder="1" applyAlignment="1">
      <alignment vertical="center"/>
    </xf>
    <xf numFmtId="0" fontId="15" fillId="0" borderId="2" xfId="2" quotePrefix="1" applyFont="1" applyBorder="1" applyAlignment="1">
      <alignment horizontal="left" vertical="center"/>
    </xf>
    <xf numFmtId="0" fontId="16" fillId="0" borderId="3" xfId="2" applyFont="1" applyBorder="1" applyAlignment="1">
      <alignment vertical="center"/>
    </xf>
    <xf numFmtId="0" fontId="15" fillId="0" borderId="2" xfId="2" applyFont="1" applyBorder="1" applyAlignment="1">
      <alignment horizontal="left" vertical="center" wrapText="1"/>
    </xf>
    <xf numFmtId="0" fontId="16" fillId="0" borderId="3" xfId="2" applyFont="1" applyBorder="1" applyAlignment="1">
      <alignment vertical="center" wrapText="1"/>
    </xf>
    <xf numFmtId="0" fontId="15" fillId="0" borderId="2" xfId="2" quotePrefix="1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17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9" fillId="0" borderId="0" xfId="3" applyFont="1" applyAlignment="1">
      <alignment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8" fillId="8" borderId="0" xfId="0" applyFont="1" applyFill="1" applyAlignment="1">
      <alignment horizontal="center"/>
    </xf>
    <xf numFmtId="0" fontId="28" fillId="8" borderId="0" xfId="0" applyFont="1" applyFill="1" applyAlignment="1">
      <alignment horizontal="center" wrapText="1"/>
    </xf>
    <xf numFmtId="0" fontId="28" fillId="9" borderId="0" xfId="0" applyFont="1" applyFill="1" applyAlignment="1">
      <alignment horizontal="left" wrapText="1"/>
    </xf>
    <xf numFmtId="0" fontId="28" fillId="8" borderId="0" xfId="0" applyFont="1" applyFill="1" applyAlignment="1">
      <alignment horizontal="center" vertical="center" wrapText="1"/>
    </xf>
    <xf numFmtId="0" fontId="38" fillId="9" borderId="9" xfId="0" applyFont="1" applyFill="1" applyBorder="1" applyAlignment="1">
      <alignment horizontal="center" vertical="center"/>
    </xf>
    <xf numFmtId="0" fontId="38" fillId="9" borderId="12" xfId="0" applyFont="1" applyFill="1" applyBorder="1" applyAlignment="1">
      <alignment horizontal="center" vertical="center"/>
    </xf>
    <xf numFmtId="0" fontId="38" fillId="9" borderId="11" xfId="0" applyFont="1" applyFill="1" applyBorder="1" applyAlignment="1">
      <alignment horizontal="center" vertical="center"/>
    </xf>
    <xf numFmtId="0" fontId="28" fillId="8" borderId="8" xfId="0" applyFont="1" applyFill="1" applyBorder="1" applyAlignment="1">
      <alignment horizontal="center"/>
    </xf>
    <xf numFmtId="0" fontId="28" fillId="9" borderId="8" xfId="0" applyFont="1" applyFill="1" applyBorder="1" applyAlignment="1">
      <alignment horizontal="left" wrapText="1"/>
    </xf>
    <xf numFmtId="0" fontId="35" fillId="9" borderId="8" xfId="0" applyFont="1" applyFill="1" applyBorder="1" applyAlignment="1">
      <alignment horizontal="left" wrapText="1"/>
    </xf>
    <xf numFmtId="0" fontId="2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7">
    <cellStyle name="Normalno" xfId="0" builtinId="0"/>
    <cellStyle name="Normalno 2" xfId="1" xr:uid="{00000000-0005-0000-0000-000001000000}"/>
    <cellStyle name="Normalno 2 2" xfId="3" xr:uid="{00000000-0005-0000-0000-000002000000}"/>
    <cellStyle name="Normalno 3" xfId="2" xr:uid="{00000000-0005-0000-0000-000003000000}"/>
    <cellStyle name="Obično_List4" xfId="5" xr:uid="{6DBBEDB7-1EFC-4929-9B99-E8BFC6D897FA}"/>
    <cellStyle name="Obično_List5" xfId="6" xr:uid="{76CB8EA2-E05E-444A-A349-19DD2ED8C39D}"/>
    <cellStyle name="Obično_List7" xfId="4" xr:uid="{2834D386-BFF1-44F2-ABDC-0BAD1B8A00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zoomScaleNormal="100" workbookViewId="0">
      <selection activeCell="B1" sqref="B1"/>
    </sheetView>
  </sheetViews>
  <sheetFormatPr defaultColWidth="8.85546875" defaultRowHeight="15" x14ac:dyDescent="0.25"/>
  <cols>
    <col min="1" max="4" width="8.85546875" style="1"/>
    <col min="5" max="5" width="25.28515625" style="1" customWidth="1"/>
    <col min="6" max="10" width="19.42578125" style="1" customWidth="1"/>
    <col min="11" max="12" width="25.28515625" style="1" customWidth="1"/>
    <col min="13" max="16384" width="8.85546875" style="1"/>
  </cols>
  <sheetData>
    <row r="1" spans="1:10" ht="15.75" x14ac:dyDescent="0.25">
      <c r="A1" s="50"/>
    </row>
    <row r="2" spans="1:10" s="2" customFormat="1" ht="51" customHeight="1" x14ac:dyDescent="0.25">
      <c r="A2" s="312" t="s">
        <v>59</v>
      </c>
      <c r="B2" s="312"/>
      <c r="C2" s="312"/>
      <c r="D2" s="312"/>
      <c r="E2" s="312"/>
      <c r="F2" s="312"/>
      <c r="G2" s="312"/>
      <c r="H2" s="312"/>
      <c r="I2" s="312"/>
      <c r="J2" s="312"/>
    </row>
    <row r="3" spans="1:10" s="2" customFormat="1" ht="18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s="2" customFormat="1" ht="15.75" x14ac:dyDescent="0.25">
      <c r="A4" s="312" t="s">
        <v>0</v>
      </c>
      <c r="B4" s="312"/>
      <c r="C4" s="312"/>
      <c r="D4" s="312"/>
      <c r="E4" s="312"/>
      <c r="F4" s="312"/>
      <c r="G4" s="312"/>
      <c r="H4" s="312"/>
      <c r="I4" s="313"/>
      <c r="J4" s="313"/>
    </row>
    <row r="5" spans="1:10" s="2" customFormat="1" ht="18.75" x14ac:dyDescent="0.25">
      <c r="A5" s="3"/>
      <c r="B5" s="3"/>
      <c r="C5" s="3"/>
      <c r="D5" s="3"/>
      <c r="E5" s="3"/>
      <c r="F5" s="3"/>
      <c r="G5" s="3"/>
      <c r="H5" s="3"/>
      <c r="I5" s="4"/>
      <c r="J5" s="4"/>
    </row>
    <row r="6" spans="1:10" s="2" customFormat="1" ht="18" customHeight="1" x14ac:dyDescent="0.25">
      <c r="A6" s="312" t="s">
        <v>13</v>
      </c>
      <c r="B6" s="314"/>
      <c r="C6" s="314"/>
      <c r="D6" s="314"/>
      <c r="E6" s="314"/>
      <c r="F6" s="314"/>
      <c r="G6" s="314"/>
      <c r="H6" s="314"/>
      <c r="I6" s="314"/>
      <c r="J6" s="314"/>
    </row>
    <row r="7" spans="1:10" s="2" customFormat="1" ht="18.75" x14ac:dyDescent="0.3">
      <c r="A7" s="5"/>
      <c r="B7" s="6"/>
      <c r="C7" s="6"/>
      <c r="D7" s="6"/>
      <c r="E7" s="7"/>
      <c r="F7" s="8"/>
      <c r="G7" s="8"/>
      <c r="H7" s="8"/>
      <c r="I7" s="8"/>
      <c r="J7" s="9"/>
    </row>
    <row r="8" spans="1:10" s="2" customFormat="1" ht="25.5" x14ac:dyDescent="0.25">
      <c r="A8" s="315" t="s">
        <v>12</v>
      </c>
      <c r="B8" s="316"/>
      <c r="C8" s="316"/>
      <c r="D8" s="316"/>
      <c r="E8" s="316"/>
      <c r="F8" s="52" t="s">
        <v>60</v>
      </c>
      <c r="G8" s="52" t="s">
        <v>61</v>
      </c>
      <c r="H8" s="53" t="s">
        <v>62</v>
      </c>
      <c r="I8" s="53" t="s">
        <v>63</v>
      </c>
      <c r="J8" s="53" t="s">
        <v>64</v>
      </c>
    </row>
    <row r="9" spans="1:10" s="27" customFormat="1" ht="12" customHeight="1" x14ac:dyDescent="0.25">
      <c r="A9" s="307">
        <v>1</v>
      </c>
      <c r="B9" s="307"/>
      <c r="C9" s="307"/>
      <c r="D9" s="307"/>
      <c r="E9" s="307"/>
      <c r="F9" s="54">
        <v>2</v>
      </c>
      <c r="G9" s="54">
        <v>3</v>
      </c>
      <c r="H9" s="55">
        <v>4</v>
      </c>
      <c r="I9" s="55">
        <v>5</v>
      </c>
      <c r="J9" s="55">
        <v>6</v>
      </c>
    </row>
    <row r="10" spans="1:10" s="2" customFormat="1" x14ac:dyDescent="0.25">
      <c r="A10" s="308" t="s">
        <v>3</v>
      </c>
      <c r="B10" s="306"/>
      <c r="C10" s="306"/>
      <c r="D10" s="306"/>
      <c r="E10" s="317"/>
      <c r="F10" s="57">
        <f>F11+F12</f>
        <v>1449356.1099999999</v>
      </c>
      <c r="G10" s="57">
        <f t="shared" ref="G10:J10" si="0">G11+G12</f>
        <v>1661263.12</v>
      </c>
      <c r="H10" s="57">
        <f t="shared" si="0"/>
        <v>1720103.14</v>
      </c>
      <c r="I10" s="57">
        <f t="shared" si="0"/>
        <v>1820103.14</v>
      </c>
      <c r="J10" s="57">
        <f t="shared" si="0"/>
        <v>1920103.14</v>
      </c>
    </row>
    <row r="11" spans="1:10" s="2" customFormat="1" x14ac:dyDescent="0.25">
      <c r="A11" s="320" t="s">
        <v>1</v>
      </c>
      <c r="B11" s="321"/>
      <c r="C11" s="321"/>
      <c r="D11" s="321"/>
      <c r="E11" s="319"/>
      <c r="F11" s="179">
        <v>1447763.44</v>
      </c>
      <c r="G11" s="179">
        <v>1659672.04</v>
      </c>
      <c r="H11" s="179">
        <v>1720103.14</v>
      </c>
      <c r="I11" s="179">
        <v>1820103.14</v>
      </c>
      <c r="J11" s="179">
        <v>1920103.14</v>
      </c>
    </row>
    <row r="12" spans="1:10" s="2" customFormat="1" x14ac:dyDescent="0.25">
      <c r="A12" s="318" t="s">
        <v>2</v>
      </c>
      <c r="B12" s="319"/>
      <c r="C12" s="319"/>
      <c r="D12" s="319"/>
      <c r="E12" s="319"/>
      <c r="F12" s="179">
        <v>1592.67</v>
      </c>
      <c r="G12" s="179">
        <v>1591.08</v>
      </c>
      <c r="H12" s="179">
        <v>0</v>
      </c>
      <c r="I12" s="179">
        <v>0</v>
      </c>
      <c r="J12" s="179">
        <v>0</v>
      </c>
    </row>
    <row r="13" spans="1:10" s="2" customFormat="1" x14ac:dyDescent="0.25">
      <c r="A13" s="12" t="s">
        <v>6</v>
      </c>
      <c r="B13" s="25"/>
      <c r="C13" s="25"/>
      <c r="D13" s="25"/>
      <c r="E13" s="25"/>
      <c r="F13" s="57">
        <f>F14+F15</f>
        <v>1400816.75</v>
      </c>
      <c r="G13" s="57">
        <f t="shared" ref="G13:J13" si="1">G14+G15</f>
        <v>1738665.17</v>
      </c>
      <c r="H13" s="57">
        <f t="shared" si="1"/>
        <v>1728228.14</v>
      </c>
      <c r="I13" s="57">
        <f t="shared" si="1"/>
        <v>1825228.14</v>
      </c>
      <c r="J13" s="57">
        <f t="shared" si="1"/>
        <v>1925228.14</v>
      </c>
    </row>
    <row r="14" spans="1:10" s="2" customFormat="1" x14ac:dyDescent="0.25">
      <c r="A14" s="322" t="s">
        <v>4</v>
      </c>
      <c r="B14" s="321"/>
      <c r="C14" s="321"/>
      <c r="D14" s="321"/>
      <c r="E14" s="321"/>
      <c r="F14" s="179">
        <v>1326170.72</v>
      </c>
      <c r="G14" s="179">
        <v>1671961.66</v>
      </c>
      <c r="H14" s="179">
        <v>1699228.14</v>
      </c>
      <c r="I14" s="179">
        <v>1798228.14</v>
      </c>
      <c r="J14" s="180">
        <v>1898228.14</v>
      </c>
    </row>
    <row r="15" spans="1:10" s="2" customFormat="1" x14ac:dyDescent="0.25">
      <c r="A15" s="318" t="s">
        <v>5</v>
      </c>
      <c r="B15" s="319"/>
      <c r="C15" s="319"/>
      <c r="D15" s="319"/>
      <c r="E15" s="319"/>
      <c r="F15" s="179">
        <v>74646.03</v>
      </c>
      <c r="G15" s="179">
        <v>66703.509999999995</v>
      </c>
      <c r="H15" s="179">
        <v>29000</v>
      </c>
      <c r="I15" s="179">
        <v>27000</v>
      </c>
      <c r="J15" s="180">
        <v>27000</v>
      </c>
    </row>
    <row r="16" spans="1:10" s="2" customFormat="1" x14ac:dyDescent="0.25">
      <c r="A16" s="305" t="s">
        <v>7</v>
      </c>
      <c r="B16" s="306"/>
      <c r="C16" s="306"/>
      <c r="D16" s="306"/>
      <c r="E16" s="306"/>
      <c r="F16" s="57">
        <f>F10-F13</f>
        <v>48539.35999999987</v>
      </c>
      <c r="G16" s="57">
        <f t="shared" ref="G16:J16" si="2">G10-G13</f>
        <v>-77402.049999999814</v>
      </c>
      <c r="H16" s="57">
        <f t="shared" si="2"/>
        <v>-8125</v>
      </c>
      <c r="I16" s="57">
        <f t="shared" si="2"/>
        <v>-5125</v>
      </c>
      <c r="J16" s="57">
        <f t="shared" si="2"/>
        <v>-5125</v>
      </c>
    </row>
    <row r="17" spans="1:10" s="2" customFormat="1" ht="18.75" x14ac:dyDescent="0.25">
      <c r="A17" s="3"/>
      <c r="B17" s="13"/>
      <c r="C17" s="13"/>
      <c r="D17" s="13"/>
      <c r="E17" s="13"/>
      <c r="F17" s="13"/>
      <c r="G17" s="13"/>
      <c r="H17" s="14"/>
      <c r="I17" s="14"/>
      <c r="J17" s="14"/>
    </row>
    <row r="18" spans="1:10" s="2" customFormat="1" ht="18" customHeight="1" x14ac:dyDescent="0.25">
      <c r="A18" s="312" t="s">
        <v>14</v>
      </c>
      <c r="B18" s="314"/>
      <c r="C18" s="314"/>
      <c r="D18" s="314"/>
      <c r="E18" s="314"/>
      <c r="F18" s="314"/>
      <c r="G18" s="314"/>
      <c r="H18" s="314"/>
      <c r="I18" s="314"/>
      <c r="J18" s="314"/>
    </row>
    <row r="19" spans="1:10" s="2" customFormat="1" ht="18.75" x14ac:dyDescent="0.25">
      <c r="A19" s="3"/>
      <c r="B19" s="13"/>
      <c r="C19" s="13"/>
      <c r="D19" s="13"/>
      <c r="E19" s="13"/>
      <c r="F19" s="13"/>
      <c r="G19" s="13"/>
      <c r="H19" s="14"/>
      <c r="I19" s="14"/>
      <c r="J19" s="14"/>
    </row>
    <row r="20" spans="1:10" s="2" customFormat="1" ht="25.5" x14ac:dyDescent="0.25">
      <c r="A20" s="315" t="s">
        <v>12</v>
      </c>
      <c r="B20" s="316"/>
      <c r="C20" s="316"/>
      <c r="D20" s="316"/>
      <c r="E20" s="316"/>
      <c r="F20" s="52" t="s">
        <v>60</v>
      </c>
      <c r="G20" s="52" t="s">
        <v>61</v>
      </c>
      <c r="H20" s="53" t="s">
        <v>62</v>
      </c>
      <c r="I20" s="53" t="s">
        <v>63</v>
      </c>
      <c r="J20" s="53" t="s">
        <v>64</v>
      </c>
    </row>
    <row r="21" spans="1:10" s="27" customFormat="1" ht="12" customHeight="1" x14ac:dyDescent="0.25">
      <c r="A21" s="307">
        <v>1</v>
      </c>
      <c r="B21" s="307"/>
      <c r="C21" s="307"/>
      <c r="D21" s="307"/>
      <c r="E21" s="307"/>
      <c r="F21" s="54">
        <v>2</v>
      </c>
      <c r="G21" s="54">
        <v>3</v>
      </c>
      <c r="H21" s="55">
        <v>4</v>
      </c>
      <c r="I21" s="55">
        <v>5</v>
      </c>
      <c r="J21" s="55">
        <v>6</v>
      </c>
    </row>
    <row r="22" spans="1:10" s="2" customFormat="1" x14ac:dyDescent="0.25">
      <c r="A22" s="318" t="s">
        <v>8</v>
      </c>
      <c r="B22" s="319"/>
      <c r="C22" s="319"/>
      <c r="D22" s="319"/>
      <c r="E22" s="319"/>
      <c r="F22" s="11">
        <v>0</v>
      </c>
      <c r="G22" s="11">
        <v>0</v>
      </c>
      <c r="H22" s="11">
        <v>0</v>
      </c>
      <c r="I22" s="11">
        <v>0</v>
      </c>
      <c r="J22" s="11">
        <v>0</v>
      </c>
    </row>
    <row r="23" spans="1:10" s="2" customFormat="1" x14ac:dyDescent="0.25">
      <c r="A23" s="318" t="s">
        <v>9</v>
      </c>
      <c r="B23" s="319"/>
      <c r="C23" s="319"/>
      <c r="D23" s="319"/>
      <c r="E23" s="319"/>
      <c r="F23" s="11">
        <v>0</v>
      </c>
      <c r="G23" s="11">
        <v>0</v>
      </c>
      <c r="H23" s="11">
        <v>0</v>
      </c>
      <c r="I23" s="11">
        <v>0</v>
      </c>
      <c r="J23" s="11">
        <v>0</v>
      </c>
    </row>
    <row r="24" spans="1:10" s="2" customFormat="1" x14ac:dyDescent="0.25">
      <c r="A24" s="305" t="s">
        <v>10</v>
      </c>
      <c r="B24" s="306"/>
      <c r="C24" s="306"/>
      <c r="D24" s="306"/>
      <c r="E24" s="306"/>
      <c r="F24" s="10">
        <f>F22-F23</f>
        <v>0</v>
      </c>
      <c r="G24" s="10">
        <f t="shared" ref="G24:J24" si="3">G22-G23</f>
        <v>0</v>
      </c>
      <c r="H24" s="10">
        <f t="shared" si="3"/>
        <v>0</v>
      </c>
      <c r="I24" s="10">
        <f t="shared" si="3"/>
        <v>0</v>
      </c>
      <c r="J24" s="10">
        <f t="shared" si="3"/>
        <v>0</v>
      </c>
    </row>
    <row r="25" spans="1:10" s="2" customFormat="1" x14ac:dyDescent="0.25">
      <c r="A25" s="305" t="s">
        <v>11</v>
      </c>
      <c r="B25" s="306"/>
      <c r="C25" s="306"/>
      <c r="D25" s="306"/>
      <c r="E25" s="306"/>
      <c r="F25" s="10">
        <f>F16+F24</f>
        <v>48539.35999999987</v>
      </c>
      <c r="G25" s="10">
        <f t="shared" ref="G25:J25" si="4">G16+G24</f>
        <v>-77402.049999999814</v>
      </c>
      <c r="H25" s="10">
        <f t="shared" si="4"/>
        <v>-8125</v>
      </c>
      <c r="I25" s="10">
        <f t="shared" si="4"/>
        <v>-5125</v>
      </c>
      <c r="J25" s="10">
        <f t="shared" si="4"/>
        <v>-5125</v>
      </c>
    </row>
    <row r="26" spans="1:10" s="2" customFormat="1" ht="18.75" x14ac:dyDescent="0.25">
      <c r="A26" s="15"/>
      <c r="B26" s="13"/>
      <c r="C26" s="13"/>
      <c r="D26" s="13"/>
      <c r="E26" s="13"/>
      <c r="F26" s="13"/>
      <c r="G26" s="13"/>
      <c r="H26" s="14"/>
      <c r="I26" s="14"/>
      <c r="J26" s="14"/>
    </row>
    <row r="27" spans="1:10" s="2" customFormat="1" ht="18" customHeight="1" x14ac:dyDescent="0.25">
      <c r="A27" s="312" t="s">
        <v>15</v>
      </c>
      <c r="B27" s="314"/>
      <c r="C27" s="314"/>
      <c r="D27" s="314"/>
      <c r="E27" s="314"/>
      <c r="F27" s="314"/>
      <c r="G27" s="314"/>
      <c r="H27" s="314"/>
      <c r="I27" s="314"/>
      <c r="J27" s="314"/>
    </row>
    <row r="28" spans="1:10" s="2" customFormat="1" ht="18" customHeight="1" x14ac:dyDescent="0.25">
      <c r="A28" s="23"/>
      <c r="B28" s="24"/>
      <c r="C28" s="24"/>
      <c r="D28" s="24"/>
      <c r="E28" s="24"/>
      <c r="F28" s="24"/>
      <c r="G28" s="24"/>
      <c r="H28" s="24"/>
      <c r="I28" s="24"/>
      <c r="J28" s="24"/>
    </row>
    <row r="29" spans="1:10" s="2" customFormat="1" ht="25.5" x14ac:dyDescent="0.25">
      <c r="A29" s="297" t="s">
        <v>21</v>
      </c>
      <c r="B29" s="298"/>
      <c r="C29" s="298"/>
      <c r="D29" s="298"/>
      <c r="E29" s="299"/>
      <c r="F29" s="52" t="s">
        <v>60</v>
      </c>
      <c r="G29" s="52" t="s">
        <v>61</v>
      </c>
      <c r="H29" s="53" t="s">
        <v>62</v>
      </c>
      <c r="I29" s="53" t="s">
        <v>63</v>
      </c>
      <c r="J29" s="53" t="s">
        <v>64</v>
      </c>
    </row>
    <row r="30" spans="1:10" s="27" customFormat="1" ht="12" customHeight="1" x14ac:dyDescent="0.25">
      <c r="A30" s="307">
        <v>1</v>
      </c>
      <c r="B30" s="307"/>
      <c r="C30" s="307"/>
      <c r="D30" s="307"/>
      <c r="E30" s="307"/>
      <c r="F30" s="54">
        <v>2</v>
      </c>
      <c r="G30" s="54">
        <v>3</v>
      </c>
      <c r="H30" s="55">
        <v>4</v>
      </c>
      <c r="I30" s="55">
        <v>5</v>
      </c>
      <c r="J30" s="55">
        <v>6</v>
      </c>
    </row>
    <row r="31" spans="1:10" s="2" customFormat="1" ht="15" customHeight="1" x14ac:dyDescent="0.25">
      <c r="A31" s="300" t="s">
        <v>16</v>
      </c>
      <c r="B31" s="301"/>
      <c r="C31" s="301"/>
      <c r="D31" s="301"/>
      <c r="E31" s="302"/>
      <c r="F31" s="58">
        <v>20241.04</v>
      </c>
      <c r="G31" s="58">
        <v>77402.05</v>
      </c>
      <c r="H31" s="58">
        <v>77402.05</v>
      </c>
      <c r="I31" s="58">
        <v>5125</v>
      </c>
      <c r="J31" s="59">
        <v>5125</v>
      </c>
    </row>
    <row r="32" spans="1:10" s="2" customFormat="1" ht="15" customHeight="1" x14ac:dyDescent="0.25">
      <c r="A32" s="305" t="s">
        <v>17</v>
      </c>
      <c r="B32" s="306"/>
      <c r="C32" s="306"/>
      <c r="D32" s="306"/>
      <c r="E32" s="306"/>
      <c r="F32" s="60">
        <f>F25+F31</f>
        <v>68780.399999999878</v>
      </c>
      <c r="G32" s="60">
        <f t="shared" ref="G32:J32" si="5">G25+G31</f>
        <v>1.8917489796876907E-10</v>
      </c>
      <c r="H32" s="60">
        <f t="shared" si="5"/>
        <v>69277.05</v>
      </c>
      <c r="I32" s="60">
        <v>5125</v>
      </c>
      <c r="J32" s="61">
        <f t="shared" si="5"/>
        <v>0</v>
      </c>
    </row>
    <row r="33" spans="1:10" s="2" customFormat="1" ht="45" customHeight="1" x14ac:dyDescent="0.25">
      <c r="A33" s="308" t="s">
        <v>18</v>
      </c>
      <c r="B33" s="309"/>
      <c r="C33" s="309"/>
      <c r="D33" s="309"/>
      <c r="E33" s="310"/>
      <c r="F33" s="60">
        <f>F16+F24+F31-F32</f>
        <v>0</v>
      </c>
      <c r="G33" s="60">
        <f t="shared" ref="G33:J33" si="6">G16+G24+G31-G32</f>
        <v>0</v>
      </c>
      <c r="H33" s="60">
        <f t="shared" si="6"/>
        <v>0</v>
      </c>
      <c r="I33" s="60">
        <f t="shared" si="6"/>
        <v>-5125</v>
      </c>
      <c r="J33" s="61">
        <f t="shared" si="6"/>
        <v>0</v>
      </c>
    </row>
    <row r="34" spans="1:10" s="2" customFormat="1" ht="18" customHeight="1" x14ac:dyDescent="0.25">
      <c r="A34" s="22"/>
      <c r="B34" s="16"/>
      <c r="C34" s="16"/>
      <c r="D34" s="16"/>
      <c r="E34" s="16"/>
      <c r="F34" s="16"/>
      <c r="G34" s="16"/>
      <c r="H34" s="16"/>
      <c r="I34" s="16"/>
      <c r="J34" s="16"/>
    </row>
    <row r="35" spans="1:10" s="2" customFormat="1" ht="18" customHeight="1" x14ac:dyDescent="0.25">
      <c r="A35" s="311" t="s">
        <v>19</v>
      </c>
      <c r="B35" s="311"/>
      <c r="C35" s="311"/>
      <c r="D35" s="311"/>
      <c r="E35" s="311"/>
      <c r="F35" s="311"/>
      <c r="G35" s="311"/>
      <c r="H35" s="311"/>
      <c r="I35" s="311"/>
      <c r="J35" s="311"/>
    </row>
    <row r="36" spans="1:10" s="2" customFormat="1" ht="18.75" x14ac:dyDescent="0.25">
      <c r="A36" s="17"/>
      <c r="B36" s="18"/>
      <c r="C36" s="18"/>
      <c r="D36" s="18"/>
      <c r="E36" s="18"/>
      <c r="F36" s="18"/>
      <c r="G36" s="18"/>
      <c r="H36" s="19"/>
      <c r="I36" s="19"/>
      <c r="J36" s="19"/>
    </row>
    <row r="37" spans="1:10" s="2" customFormat="1" ht="25.5" x14ac:dyDescent="0.25">
      <c r="A37" s="297" t="s">
        <v>21</v>
      </c>
      <c r="B37" s="298"/>
      <c r="C37" s="298"/>
      <c r="D37" s="298"/>
      <c r="E37" s="299"/>
      <c r="F37" s="52" t="s">
        <v>60</v>
      </c>
      <c r="G37" s="52" t="s">
        <v>61</v>
      </c>
      <c r="H37" s="53" t="s">
        <v>62</v>
      </c>
      <c r="I37" s="53" t="s">
        <v>63</v>
      </c>
      <c r="J37" s="53" t="s">
        <v>64</v>
      </c>
    </row>
    <row r="38" spans="1:10" s="27" customFormat="1" ht="12" customHeight="1" x14ac:dyDescent="0.25">
      <c r="A38" s="307">
        <v>1</v>
      </c>
      <c r="B38" s="307"/>
      <c r="C38" s="307"/>
      <c r="D38" s="307"/>
      <c r="E38" s="307"/>
      <c r="F38" s="54">
        <v>2</v>
      </c>
      <c r="G38" s="54">
        <v>3</v>
      </c>
      <c r="H38" s="55">
        <v>4</v>
      </c>
      <c r="I38" s="55">
        <v>5</v>
      </c>
      <c r="J38" s="55">
        <v>6</v>
      </c>
    </row>
    <row r="39" spans="1:10" s="2" customFormat="1" x14ac:dyDescent="0.25">
      <c r="A39" s="300" t="s">
        <v>16</v>
      </c>
      <c r="B39" s="301"/>
      <c r="C39" s="301"/>
      <c r="D39" s="301"/>
      <c r="E39" s="302"/>
      <c r="F39" s="181">
        <v>68780.399999999994</v>
      </c>
      <c r="G39" s="181">
        <v>77402.05</v>
      </c>
      <c r="H39" s="181">
        <v>8125</v>
      </c>
      <c r="I39" s="181">
        <f>H42</f>
        <v>5125</v>
      </c>
      <c r="J39" s="182">
        <f>I42</f>
        <v>5125</v>
      </c>
    </row>
    <row r="40" spans="1:10" s="2" customFormat="1" ht="28.5" customHeight="1" x14ac:dyDescent="0.25">
      <c r="A40" s="300" t="s">
        <v>20</v>
      </c>
      <c r="B40" s="301"/>
      <c r="C40" s="301"/>
      <c r="D40" s="301"/>
      <c r="E40" s="302"/>
      <c r="F40" s="181">
        <v>20241.04</v>
      </c>
      <c r="G40" s="181">
        <v>77402.05</v>
      </c>
      <c r="H40" s="181">
        <v>5000</v>
      </c>
      <c r="I40" s="181">
        <v>5125</v>
      </c>
      <c r="J40" s="182">
        <v>5125</v>
      </c>
    </row>
    <row r="41" spans="1:10" s="2" customFormat="1" ht="25.5" customHeight="1" x14ac:dyDescent="0.25">
      <c r="A41" s="300" t="s">
        <v>58</v>
      </c>
      <c r="B41" s="303"/>
      <c r="C41" s="303"/>
      <c r="D41" s="303"/>
      <c r="E41" s="304"/>
      <c r="F41" s="181">
        <v>28862.69</v>
      </c>
      <c r="G41" s="181">
        <v>8125</v>
      </c>
      <c r="H41" s="181">
        <v>2000</v>
      </c>
      <c r="I41" s="181">
        <v>5125</v>
      </c>
      <c r="J41" s="182">
        <v>0</v>
      </c>
    </row>
    <row r="42" spans="1:10" s="2" customFormat="1" ht="15" customHeight="1" x14ac:dyDescent="0.25">
      <c r="A42" s="305" t="s">
        <v>17</v>
      </c>
      <c r="B42" s="306"/>
      <c r="C42" s="306"/>
      <c r="D42" s="306"/>
      <c r="E42" s="306"/>
      <c r="F42" s="20">
        <f>F39-F40+F41</f>
        <v>77402.049999999988</v>
      </c>
      <c r="G42" s="20">
        <f t="shared" ref="G42:J42" si="7">G39-G40+G41</f>
        <v>8125</v>
      </c>
      <c r="H42" s="20">
        <f t="shared" si="7"/>
        <v>5125</v>
      </c>
      <c r="I42" s="20">
        <f t="shared" si="7"/>
        <v>5125</v>
      </c>
      <c r="J42" s="21">
        <f t="shared" si="7"/>
        <v>0</v>
      </c>
    </row>
    <row r="43" spans="1:10" ht="9" customHeight="1" x14ac:dyDescent="0.25"/>
  </sheetData>
  <mergeCells count="31">
    <mergeCell ref="A18:J18"/>
    <mergeCell ref="A9:E9"/>
    <mergeCell ref="A29:E29"/>
    <mergeCell ref="A31:E31"/>
    <mergeCell ref="A22:E22"/>
    <mergeCell ref="A23:E23"/>
    <mergeCell ref="A24:E24"/>
    <mergeCell ref="A25:E25"/>
    <mergeCell ref="A11:E11"/>
    <mergeCell ref="A12:E12"/>
    <mergeCell ref="A14:E14"/>
    <mergeCell ref="A15:E15"/>
    <mergeCell ref="A16:E16"/>
    <mergeCell ref="A20:E20"/>
    <mergeCell ref="A27:J27"/>
    <mergeCell ref="A2:J2"/>
    <mergeCell ref="A4:J4"/>
    <mergeCell ref="A6:J6"/>
    <mergeCell ref="A8:E8"/>
    <mergeCell ref="A10:E10"/>
    <mergeCell ref="A32:E32"/>
    <mergeCell ref="A33:E33"/>
    <mergeCell ref="A35:J35"/>
    <mergeCell ref="A21:E21"/>
    <mergeCell ref="A30:E30"/>
    <mergeCell ref="A37:E37"/>
    <mergeCell ref="A39:E39"/>
    <mergeCell ref="A40:E40"/>
    <mergeCell ref="A41:E41"/>
    <mergeCell ref="A42:E42"/>
    <mergeCell ref="A38:E38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3" r:id="rId1"/>
  <rowBreaks count="1" manualBreakCount="1">
    <brk id="2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2"/>
  <sheetViews>
    <sheetView zoomScaleNormal="100" workbookViewId="0">
      <selection activeCell="B1" sqref="B1"/>
    </sheetView>
  </sheetViews>
  <sheetFormatPr defaultColWidth="8.85546875" defaultRowHeight="15" x14ac:dyDescent="0.25"/>
  <cols>
    <col min="1" max="1" width="7.85546875" style="239" bestFit="1" customWidth="1"/>
    <col min="2" max="2" width="44.7109375" style="239" customWidth="1"/>
    <col min="3" max="4" width="19.5703125" style="239" customWidth="1"/>
    <col min="5" max="8" width="19.42578125" style="239" customWidth="1"/>
    <col min="9" max="10" width="25.28515625" style="239" customWidth="1"/>
    <col min="11" max="16384" width="8.85546875" style="239"/>
  </cols>
  <sheetData>
    <row r="1" spans="1:10" ht="18.75" x14ac:dyDescent="0.25">
      <c r="A1" s="237"/>
      <c r="B1" s="238"/>
      <c r="C1" s="238"/>
      <c r="D1" s="238"/>
      <c r="E1" s="238"/>
      <c r="F1" s="238"/>
      <c r="G1" s="238"/>
      <c r="H1" s="238"/>
      <c r="I1" s="238"/>
      <c r="J1" s="238"/>
    </row>
    <row r="2" spans="1:10" ht="15.6" customHeight="1" x14ac:dyDescent="0.25">
      <c r="A2" s="324" t="s">
        <v>22</v>
      </c>
      <c r="B2" s="324"/>
      <c r="C2" s="324"/>
      <c r="D2" s="324"/>
      <c r="E2" s="324"/>
      <c r="F2" s="324"/>
      <c r="G2" s="324"/>
      <c r="H2" s="240"/>
      <c r="I2" s="241"/>
      <c r="J2" s="241"/>
    </row>
    <row r="3" spans="1:10" ht="18.75" x14ac:dyDescent="0.25">
      <c r="A3" s="238"/>
      <c r="B3" s="238"/>
      <c r="C3" s="238"/>
      <c r="D3" s="238"/>
      <c r="E3" s="238"/>
      <c r="F3" s="238"/>
      <c r="G3" s="238"/>
      <c r="H3" s="238"/>
      <c r="I3" s="242"/>
      <c r="J3" s="242"/>
    </row>
    <row r="4" spans="1:10" ht="15.6" customHeight="1" x14ac:dyDescent="0.25">
      <c r="A4" s="324" t="s">
        <v>23</v>
      </c>
      <c r="B4" s="324"/>
      <c r="C4" s="324"/>
      <c r="D4" s="324"/>
      <c r="E4" s="324"/>
      <c r="F4" s="324"/>
      <c r="G4" s="324"/>
      <c r="H4" s="240"/>
      <c r="I4" s="243"/>
      <c r="J4" s="243"/>
    </row>
    <row r="5" spans="1:10" ht="18.75" x14ac:dyDescent="0.25">
      <c r="A5" s="238"/>
      <c r="B5" s="238"/>
      <c r="C5" s="238"/>
      <c r="D5" s="238"/>
      <c r="E5" s="238"/>
      <c r="F5" s="238"/>
      <c r="G5" s="238"/>
      <c r="H5" s="238"/>
      <c r="I5" s="242"/>
      <c r="J5" s="242"/>
    </row>
    <row r="6" spans="1:10" ht="25.5" x14ac:dyDescent="0.25">
      <c r="A6" s="244" t="s">
        <v>39</v>
      </c>
      <c r="B6" s="245" t="s">
        <v>21</v>
      </c>
      <c r="C6" s="246" t="s">
        <v>60</v>
      </c>
      <c r="D6" s="246" t="s">
        <v>61</v>
      </c>
      <c r="E6" s="247" t="s">
        <v>62</v>
      </c>
      <c r="F6" s="247" t="s">
        <v>63</v>
      </c>
      <c r="G6" s="247" t="s">
        <v>64</v>
      </c>
    </row>
    <row r="7" spans="1:10" s="249" customFormat="1" ht="11.25" x14ac:dyDescent="0.2">
      <c r="A7" s="248">
        <v>1</v>
      </c>
      <c r="B7" s="248">
        <v>2</v>
      </c>
      <c r="C7" s="248">
        <v>3</v>
      </c>
      <c r="D7" s="248">
        <v>4</v>
      </c>
      <c r="E7" s="248">
        <v>5</v>
      </c>
      <c r="F7" s="248">
        <v>6</v>
      </c>
      <c r="G7" s="248">
        <v>7</v>
      </c>
    </row>
    <row r="8" spans="1:10" x14ac:dyDescent="0.25">
      <c r="A8" s="35"/>
      <c r="B8" s="35" t="s">
        <v>24</v>
      </c>
      <c r="C8" s="250">
        <f>C9+C16</f>
        <v>1449356.1099999999</v>
      </c>
      <c r="D8" s="250">
        <f>D9+D16</f>
        <v>1661263.12</v>
      </c>
      <c r="E8" s="250">
        <f t="shared" ref="E8:G8" si="0">E9+E16</f>
        <v>1720103.1400000001</v>
      </c>
      <c r="F8" s="250">
        <f t="shared" si="0"/>
        <v>1820103.1400000001</v>
      </c>
      <c r="G8" s="250">
        <f t="shared" si="0"/>
        <v>1920103.1400000001</v>
      </c>
    </row>
    <row r="9" spans="1:10" x14ac:dyDescent="0.25">
      <c r="A9" s="35">
        <v>6</v>
      </c>
      <c r="B9" s="35" t="s">
        <v>25</v>
      </c>
      <c r="C9" s="250">
        <f>C10+C11+C12+C13+C14+C15</f>
        <v>1447763.44</v>
      </c>
      <c r="D9" s="250">
        <f>D10+D11+D12+D13+D14+D15</f>
        <v>1659672.04</v>
      </c>
      <c r="E9" s="250">
        <f t="shared" ref="E9:G9" si="1">E10+E11+E12+E13+E14+E15</f>
        <v>1720103.1400000001</v>
      </c>
      <c r="F9" s="250">
        <f t="shared" si="1"/>
        <v>1820103.1400000001</v>
      </c>
      <c r="G9" s="250">
        <f t="shared" si="1"/>
        <v>1920103.1400000001</v>
      </c>
    </row>
    <row r="10" spans="1:10" ht="25.5" x14ac:dyDescent="0.25">
      <c r="A10" s="46">
        <v>63</v>
      </c>
      <c r="B10" s="36" t="s">
        <v>26</v>
      </c>
      <c r="C10" s="236">
        <v>1213716.58</v>
      </c>
      <c r="D10" s="69">
        <v>1442920.62</v>
      </c>
      <c r="E10" s="69">
        <v>1535575</v>
      </c>
      <c r="F10" s="69">
        <v>1635575</v>
      </c>
      <c r="G10" s="69">
        <v>1735575</v>
      </c>
    </row>
    <row r="11" spans="1:10" x14ac:dyDescent="0.25">
      <c r="A11" s="46">
        <v>64</v>
      </c>
      <c r="B11" s="62" t="s">
        <v>65</v>
      </c>
      <c r="C11" s="236">
        <v>29.39</v>
      </c>
      <c r="D11" s="69">
        <v>65</v>
      </c>
      <c r="E11" s="69">
        <v>70</v>
      </c>
      <c r="F11" s="69">
        <v>70</v>
      </c>
      <c r="G11" s="69">
        <v>70</v>
      </c>
    </row>
    <row r="12" spans="1:10" ht="25.5" x14ac:dyDescent="0.25">
      <c r="A12" s="46">
        <v>65</v>
      </c>
      <c r="B12" s="63" t="s">
        <v>66</v>
      </c>
      <c r="C12" s="236">
        <v>11272.69</v>
      </c>
      <c r="D12" s="69">
        <v>13200</v>
      </c>
      <c r="E12" s="69">
        <v>16000</v>
      </c>
      <c r="F12" s="69">
        <v>16000</v>
      </c>
      <c r="G12" s="69">
        <v>16000</v>
      </c>
    </row>
    <row r="13" spans="1:10" ht="25.5" x14ac:dyDescent="0.25">
      <c r="A13" s="47">
        <v>66</v>
      </c>
      <c r="B13" s="36" t="s">
        <v>27</v>
      </c>
      <c r="C13" s="236">
        <v>43243.3</v>
      </c>
      <c r="D13" s="69">
        <v>21500</v>
      </c>
      <c r="E13" s="69">
        <v>18730</v>
      </c>
      <c r="F13" s="69">
        <v>18730</v>
      </c>
      <c r="G13" s="69">
        <v>18730</v>
      </c>
    </row>
    <row r="14" spans="1:10" ht="25.5" x14ac:dyDescent="0.25">
      <c r="A14" s="47">
        <v>67</v>
      </c>
      <c r="B14" s="63" t="s">
        <v>68</v>
      </c>
      <c r="C14" s="236">
        <v>179501.48</v>
      </c>
      <c r="D14" s="69">
        <v>181986.42</v>
      </c>
      <c r="E14" s="69">
        <v>149728.14000000001</v>
      </c>
      <c r="F14" s="69">
        <v>149728.14000000001</v>
      </c>
      <c r="G14" s="69">
        <v>149728.14000000001</v>
      </c>
    </row>
    <row r="15" spans="1:10" x14ac:dyDescent="0.25">
      <c r="A15" s="47">
        <v>68</v>
      </c>
      <c r="B15" s="62" t="s">
        <v>69</v>
      </c>
      <c r="C15" s="251">
        <v>0</v>
      </c>
      <c r="D15" s="69">
        <v>0</v>
      </c>
      <c r="E15" s="69">
        <v>0</v>
      </c>
      <c r="F15" s="69">
        <v>0</v>
      </c>
      <c r="G15" s="69">
        <v>0</v>
      </c>
    </row>
    <row r="16" spans="1:10" x14ac:dyDescent="0.25">
      <c r="A16" s="38">
        <v>7</v>
      </c>
      <c r="B16" s="35" t="s">
        <v>29</v>
      </c>
      <c r="C16" s="250">
        <v>1592.67</v>
      </c>
      <c r="D16" s="70">
        <v>1591.08</v>
      </c>
      <c r="E16" s="70">
        <v>0</v>
      </c>
      <c r="F16" s="70">
        <v>0</v>
      </c>
      <c r="G16" s="70">
        <v>0</v>
      </c>
    </row>
    <row r="17" spans="1:8" x14ac:dyDescent="0.25">
      <c r="A17" s="47">
        <v>72</v>
      </c>
      <c r="B17" s="39" t="s">
        <v>30</v>
      </c>
      <c r="C17" s="236">
        <v>1592.67</v>
      </c>
      <c r="D17" s="69">
        <v>1591.08</v>
      </c>
      <c r="E17" s="69">
        <v>0</v>
      </c>
      <c r="F17" s="69">
        <v>0</v>
      </c>
      <c r="G17" s="69">
        <v>0</v>
      </c>
    </row>
    <row r="18" spans="1:8" x14ac:dyDescent="0.25">
      <c r="A18" s="64"/>
      <c r="B18" s="65"/>
      <c r="C18" s="252"/>
      <c r="D18" s="72"/>
      <c r="E18" s="72"/>
      <c r="F18" s="72"/>
      <c r="G18" s="72"/>
    </row>
    <row r="19" spans="1:8" ht="15.75" x14ac:dyDescent="0.25">
      <c r="A19" s="323" t="s">
        <v>70</v>
      </c>
      <c r="B19" s="323"/>
      <c r="C19" s="323"/>
      <c r="D19" s="323"/>
      <c r="E19" s="323"/>
      <c r="F19" s="323"/>
      <c r="G19" s="323"/>
      <c r="H19" s="323"/>
    </row>
    <row r="20" spans="1:8" x14ac:dyDescent="0.25">
      <c r="A20" s="253"/>
      <c r="B20" s="253"/>
      <c r="C20" s="253"/>
      <c r="D20" s="253"/>
      <c r="E20" s="253"/>
      <c r="F20" s="253"/>
      <c r="G20" s="253"/>
      <c r="H20" s="253"/>
    </row>
    <row r="21" spans="1:8" x14ac:dyDescent="0.25">
      <c r="A21" s="74">
        <v>9</v>
      </c>
      <c r="B21" s="75" t="s">
        <v>71</v>
      </c>
      <c r="C21" s="234">
        <v>21438.73</v>
      </c>
      <c r="D21" s="77">
        <v>77758.2</v>
      </c>
      <c r="E21" s="77">
        <v>8125</v>
      </c>
      <c r="F21" s="76">
        <v>5125</v>
      </c>
      <c r="G21" s="76">
        <v>5125</v>
      </c>
    </row>
    <row r="22" spans="1:8" s="249" customFormat="1" ht="12.75" x14ac:dyDescent="0.2">
      <c r="A22" s="78">
        <v>92</v>
      </c>
      <c r="B22" s="83" t="s">
        <v>72</v>
      </c>
      <c r="C22" s="234">
        <v>21438.73</v>
      </c>
      <c r="D22" s="77">
        <v>77758.2</v>
      </c>
      <c r="E22" s="77">
        <v>8125</v>
      </c>
      <c r="F22" s="234">
        <v>5125</v>
      </c>
      <c r="G22" s="234">
        <v>5125</v>
      </c>
    </row>
    <row r="23" spans="1:8" x14ac:dyDescent="0.25">
      <c r="A23" s="78">
        <v>91</v>
      </c>
      <c r="B23" s="83" t="s">
        <v>73</v>
      </c>
      <c r="C23" s="235">
        <v>1583.15</v>
      </c>
      <c r="D23" s="81">
        <v>0</v>
      </c>
      <c r="E23" s="81">
        <v>0</v>
      </c>
      <c r="F23" s="235">
        <v>0</v>
      </c>
      <c r="G23" s="235">
        <v>0</v>
      </c>
    </row>
    <row r="24" spans="1:8" x14ac:dyDescent="0.25">
      <c r="A24" s="78">
        <v>93</v>
      </c>
      <c r="B24" s="83" t="s">
        <v>74</v>
      </c>
      <c r="C24" s="235">
        <v>2313.5500000000002</v>
      </c>
      <c r="D24" s="81">
        <v>19493.919999999998</v>
      </c>
      <c r="E24" s="81">
        <v>2000</v>
      </c>
      <c r="F24" s="235">
        <v>2000</v>
      </c>
      <c r="G24" s="235">
        <v>2000</v>
      </c>
    </row>
    <row r="25" spans="1:8" x14ac:dyDescent="0.25">
      <c r="A25" s="78">
        <v>952</v>
      </c>
      <c r="B25" s="83" t="s">
        <v>75</v>
      </c>
      <c r="C25" s="235">
        <v>105.12</v>
      </c>
      <c r="D25" s="81">
        <v>1251.17</v>
      </c>
      <c r="E25" s="81">
        <v>1375</v>
      </c>
      <c r="F25" s="235">
        <v>1375</v>
      </c>
      <c r="G25" s="235">
        <v>1375</v>
      </c>
    </row>
    <row r="26" spans="1:8" x14ac:dyDescent="0.25">
      <c r="A26" s="78">
        <v>957</v>
      </c>
      <c r="B26" s="83" t="s">
        <v>76</v>
      </c>
      <c r="C26" s="235">
        <v>17436.189999999999</v>
      </c>
      <c r="D26" s="81">
        <v>53411.01</v>
      </c>
      <c r="E26" s="81">
        <v>3000</v>
      </c>
      <c r="F26" s="235">
        <v>0</v>
      </c>
      <c r="G26" s="235">
        <v>0</v>
      </c>
    </row>
    <row r="27" spans="1:8" x14ac:dyDescent="0.25">
      <c r="A27" s="78">
        <v>96</v>
      </c>
      <c r="B27" s="83" t="s">
        <v>77</v>
      </c>
      <c r="C27" s="235">
        <v>0</v>
      </c>
      <c r="D27" s="81">
        <v>3602.1</v>
      </c>
      <c r="E27" s="81">
        <v>1750</v>
      </c>
      <c r="F27" s="235">
        <v>1750</v>
      </c>
      <c r="G27" s="235">
        <v>1750</v>
      </c>
    </row>
    <row r="28" spans="1:8" x14ac:dyDescent="0.25">
      <c r="A28" s="64"/>
      <c r="B28" s="65"/>
      <c r="C28" s="252"/>
      <c r="D28" s="72"/>
      <c r="E28" s="72"/>
      <c r="F28" s="72"/>
      <c r="G28" s="72"/>
    </row>
    <row r="30" spans="1:8" ht="25.5" x14ac:dyDescent="0.25">
      <c r="A30" s="244" t="s">
        <v>39</v>
      </c>
      <c r="B30" s="245" t="s">
        <v>21</v>
      </c>
      <c r="C30" s="246" t="s">
        <v>60</v>
      </c>
      <c r="D30" s="246" t="s">
        <v>61</v>
      </c>
      <c r="E30" s="247" t="s">
        <v>62</v>
      </c>
      <c r="F30" s="247" t="s">
        <v>63</v>
      </c>
      <c r="G30" s="247" t="s">
        <v>64</v>
      </c>
    </row>
    <row r="31" spans="1:8" x14ac:dyDescent="0.25">
      <c r="A31" s="248">
        <v>1</v>
      </c>
      <c r="B31" s="248">
        <v>2</v>
      </c>
      <c r="C31" s="248">
        <v>3</v>
      </c>
      <c r="D31" s="248">
        <v>4</v>
      </c>
      <c r="E31" s="248">
        <v>5</v>
      </c>
      <c r="F31" s="248">
        <v>6</v>
      </c>
      <c r="G31" s="248">
        <v>7</v>
      </c>
      <c r="H31" s="249"/>
    </row>
    <row r="32" spans="1:8" x14ac:dyDescent="0.25">
      <c r="A32" s="35"/>
      <c r="B32" s="35" t="s">
        <v>31</v>
      </c>
      <c r="C32" s="250">
        <f>C33+C39</f>
        <v>1400816.75</v>
      </c>
      <c r="D32" s="250">
        <f>D33+D39</f>
        <v>1738665.17</v>
      </c>
      <c r="E32" s="250">
        <f t="shared" ref="E32:G32" si="2">E33+E39</f>
        <v>1728228.1400000001</v>
      </c>
      <c r="F32" s="250">
        <f t="shared" si="2"/>
        <v>1825228.1400000001</v>
      </c>
      <c r="G32" s="250">
        <f t="shared" si="2"/>
        <v>1925228.1400000001</v>
      </c>
    </row>
    <row r="33" spans="1:8" ht="15.6" customHeight="1" x14ac:dyDescent="0.25">
      <c r="A33" s="35">
        <v>3</v>
      </c>
      <c r="B33" s="35" t="s">
        <v>32</v>
      </c>
      <c r="C33" s="250">
        <f>C34+C35+C36+C38+C37</f>
        <v>1326170.72</v>
      </c>
      <c r="D33" s="250">
        <f t="shared" ref="D33:E33" si="3">D34+D35+D36+D38+D37</f>
        <v>1671961.66</v>
      </c>
      <c r="E33" s="250">
        <f t="shared" si="3"/>
        <v>1699228.1400000001</v>
      </c>
      <c r="F33" s="250">
        <f>F34+F35+F36+F38+F37</f>
        <v>1798228.1400000001</v>
      </c>
      <c r="G33" s="250">
        <f t="shared" ref="G33" si="4">G34+G35+G36+G38+G37</f>
        <v>1898228.1400000001</v>
      </c>
    </row>
    <row r="34" spans="1:8" x14ac:dyDescent="0.25">
      <c r="A34" s="46">
        <v>31</v>
      </c>
      <c r="B34" s="36" t="s">
        <v>33</v>
      </c>
      <c r="C34" s="236">
        <v>1136497.1399999999</v>
      </c>
      <c r="D34" s="69">
        <v>1393883.5</v>
      </c>
      <c r="E34" s="69">
        <v>1493645</v>
      </c>
      <c r="F34" s="69">
        <v>1593645</v>
      </c>
      <c r="G34" s="69">
        <v>1693645</v>
      </c>
    </row>
    <row r="35" spans="1:8" x14ac:dyDescent="0.25">
      <c r="A35" s="47">
        <v>32</v>
      </c>
      <c r="B35" s="37" t="s">
        <v>34</v>
      </c>
      <c r="C35" s="236">
        <v>187201.45</v>
      </c>
      <c r="D35" s="236">
        <v>276139.72000000003</v>
      </c>
      <c r="E35" s="236">
        <f>193425.64-3800+13237.5</f>
        <v>202863.14</v>
      </c>
      <c r="F35" s="236">
        <f>192425.64-3800+13237.5</f>
        <v>201863.14</v>
      </c>
      <c r="G35" s="236">
        <f>192425.64-3800+13237.5</f>
        <v>201863.14</v>
      </c>
    </row>
    <row r="36" spans="1:8" x14ac:dyDescent="0.25">
      <c r="A36" s="47">
        <v>34</v>
      </c>
      <c r="B36" s="254" t="s">
        <v>78</v>
      </c>
      <c r="C36" s="236">
        <v>1935.6</v>
      </c>
      <c r="D36" s="236">
        <v>1500</v>
      </c>
      <c r="E36" s="236">
        <v>1350</v>
      </c>
      <c r="F36" s="236">
        <v>1350</v>
      </c>
      <c r="G36" s="236">
        <v>1350</v>
      </c>
    </row>
    <row r="37" spans="1:8" ht="26.25" x14ac:dyDescent="0.25">
      <c r="A37" s="47">
        <v>37</v>
      </c>
      <c r="B37" s="284" t="s">
        <v>762</v>
      </c>
      <c r="C37" s="236">
        <v>0</v>
      </c>
      <c r="D37" s="236">
        <v>0</v>
      </c>
      <c r="E37" s="236">
        <v>930</v>
      </c>
      <c r="F37" s="236">
        <v>930</v>
      </c>
      <c r="G37" s="236">
        <v>930</v>
      </c>
    </row>
    <row r="38" spans="1:8" s="249" customFormat="1" x14ac:dyDescent="0.25">
      <c r="A38" s="47">
        <v>38</v>
      </c>
      <c r="B38" s="254" t="s">
        <v>79</v>
      </c>
      <c r="C38" s="236">
        <v>536.53</v>
      </c>
      <c r="D38" s="236">
        <v>438.44</v>
      </c>
      <c r="E38" s="236">
        <v>440</v>
      </c>
      <c r="F38" s="236">
        <v>440</v>
      </c>
      <c r="G38" s="236">
        <v>440</v>
      </c>
      <c r="H38" s="239"/>
    </row>
    <row r="39" spans="1:8" x14ac:dyDescent="0.25">
      <c r="A39" s="41">
        <v>4</v>
      </c>
      <c r="B39" s="42" t="s">
        <v>35</v>
      </c>
      <c r="C39" s="250">
        <f>C41+C40</f>
        <v>74646.03</v>
      </c>
      <c r="D39" s="250">
        <f t="shared" ref="D39:G39" si="5">D41+D40</f>
        <v>66703.509999999995</v>
      </c>
      <c r="E39" s="250">
        <f>E41+E40</f>
        <v>29000</v>
      </c>
      <c r="F39" s="250">
        <f>F41+F40</f>
        <v>27000</v>
      </c>
      <c r="G39" s="250">
        <f t="shared" si="5"/>
        <v>27000</v>
      </c>
    </row>
    <row r="40" spans="1:8" x14ac:dyDescent="0.25">
      <c r="A40" s="46">
        <v>42</v>
      </c>
      <c r="B40" s="43" t="s">
        <v>80</v>
      </c>
      <c r="C40" s="236">
        <v>6897.18</v>
      </c>
      <c r="D40" s="236">
        <v>66703.509999999995</v>
      </c>
      <c r="E40" s="69">
        <f>45500-20000+3500</f>
        <v>29000</v>
      </c>
      <c r="F40" s="69">
        <f>43500-20000+3500</f>
        <v>27000</v>
      </c>
      <c r="G40" s="69">
        <f>43500-20000+3500</f>
        <v>27000</v>
      </c>
    </row>
    <row r="41" spans="1:8" x14ac:dyDescent="0.25">
      <c r="A41" s="46">
        <v>45</v>
      </c>
      <c r="B41" s="37" t="s">
        <v>81</v>
      </c>
      <c r="C41" s="236">
        <v>67748.850000000006</v>
      </c>
      <c r="D41" s="236">
        <v>0</v>
      </c>
      <c r="E41" s="236">
        <v>0</v>
      </c>
      <c r="F41" s="236">
        <v>0</v>
      </c>
      <c r="G41" s="236">
        <v>0</v>
      </c>
    </row>
    <row r="43" spans="1:8" ht="15.75" x14ac:dyDescent="0.25">
      <c r="A43" s="323" t="s">
        <v>82</v>
      </c>
      <c r="B43" s="323"/>
      <c r="C43" s="323"/>
      <c r="D43" s="323"/>
      <c r="E43" s="323"/>
      <c r="F43" s="323"/>
      <c r="G43" s="323"/>
      <c r="H43" s="323"/>
    </row>
    <row r="44" spans="1:8" x14ac:dyDescent="0.25">
      <c r="A44" s="253"/>
      <c r="B44" s="253"/>
      <c r="C44" s="253"/>
      <c r="D44" s="253"/>
      <c r="E44" s="253"/>
      <c r="F44" s="253"/>
      <c r="G44" s="253"/>
      <c r="H44" s="253"/>
    </row>
    <row r="45" spans="1:8" x14ac:dyDescent="0.25">
      <c r="A45" s="255">
        <v>9</v>
      </c>
      <c r="B45" s="75" t="s">
        <v>71</v>
      </c>
      <c r="C45" s="234">
        <v>1197.69</v>
      </c>
      <c r="D45" s="256">
        <v>356.15</v>
      </c>
      <c r="E45" s="256">
        <v>0</v>
      </c>
      <c r="F45" s="256">
        <v>0</v>
      </c>
      <c r="G45" s="256">
        <v>0</v>
      </c>
    </row>
    <row r="46" spans="1:8" x14ac:dyDescent="0.25">
      <c r="A46" s="78">
        <v>92</v>
      </c>
      <c r="B46" s="83" t="s">
        <v>72</v>
      </c>
      <c r="C46" s="235">
        <v>1197.69</v>
      </c>
      <c r="D46" s="82">
        <v>356.15</v>
      </c>
      <c r="E46" s="82">
        <v>0</v>
      </c>
      <c r="F46" s="82">
        <v>0</v>
      </c>
      <c r="G46" s="82">
        <v>0</v>
      </c>
    </row>
    <row r="47" spans="1:8" x14ac:dyDescent="0.25">
      <c r="A47" s="78">
        <v>91</v>
      </c>
      <c r="B47" s="79" t="s">
        <v>83</v>
      </c>
      <c r="C47" s="235">
        <v>23.49</v>
      </c>
      <c r="D47" s="82">
        <v>20</v>
      </c>
      <c r="E47" s="82">
        <v>0</v>
      </c>
      <c r="F47" s="80">
        <v>0</v>
      </c>
      <c r="G47" s="257">
        <v>0</v>
      </c>
    </row>
    <row r="48" spans="1:8" x14ac:dyDescent="0.25">
      <c r="A48" s="258">
        <v>952</v>
      </c>
      <c r="B48" s="79" t="s">
        <v>726</v>
      </c>
      <c r="C48" s="235">
        <v>854.19</v>
      </c>
      <c r="D48" s="80">
        <v>0</v>
      </c>
      <c r="E48" s="82">
        <v>0</v>
      </c>
      <c r="F48" s="80">
        <v>0</v>
      </c>
      <c r="G48" s="257">
        <v>0</v>
      </c>
    </row>
    <row r="49" spans="1:8" x14ac:dyDescent="0.25">
      <c r="A49" s="258">
        <v>957</v>
      </c>
      <c r="B49" s="79" t="s">
        <v>727</v>
      </c>
      <c r="C49" s="235">
        <v>320.01</v>
      </c>
      <c r="D49" s="80">
        <v>336.15</v>
      </c>
      <c r="E49" s="82">
        <v>0</v>
      </c>
      <c r="F49" s="80">
        <v>0</v>
      </c>
      <c r="G49" s="257">
        <v>0</v>
      </c>
    </row>
    <row r="51" spans="1:8" s="249" customFormat="1" ht="15.75" x14ac:dyDescent="0.25">
      <c r="A51" s="324" t="s">
        <v>37</v>
      </c>
      <c r="B51" s="324"/>
      <c r="C51" s="324"/>
      <c r="D51" s="324"/>
      <c r="E51" s="324"/>
      <c r="F51" s="324"/>
      <c r="G51" s="324"/>
      <c r="H51" s="239"/>
    </row>
    <row r="52" spans="1:8" ht="18.75" x14ac:dyDescent="0.25">
      <c r="A52" s="238"/>
      <c r="B52" s="238"/>
      <c r="C52" s="238"/>
      <c r="D52" s="238"/>
      <c r="E52" s="238"/>
      <c r="F52" s="238"/>
      <c r="G52" s="238"/>
      <c r="H52" s="238"/>
    </row>
    <row r="53" spans="1:8" ht="25.5" x14ac:dyDescent="0.25">
      <c r="A53" s="244" t="s">
        <v>39</v>
      </c>
      <c r="B53" s="245" t="s">
        <v>21</v>
      </c>
      <c r="C53" s="246" t="s">
        <v>60</v>
      </c>
      <c r="D53" s="246" t="s">
        <v>61</v>
      </c>
      <c r="E53" s="247" t="s">
        <v>62</v>
      </c>
      <c r="F53" s="247" t="s">
        <v>63</v>
      </c>
      <c r="G53" s="247" t="s">
        <v>64</v>
      </c>
    </row>
    <row r="54" spans="1:8" x14ac:dyDescent="0.25">
      <c r="A54" s="248">
        <v>1</v>
      </c>
      <c r="B54" s="248">
        <v>2</v>
      </c>
      <c r="C54" s="248">
        <v>3</v>
      </c>
      <c r="D54" s="248">
        <v>4</v>
      </c>
      <c r="E54" s="248">
        <v>5</v>
      </c>
      <c r="F54" s="248">
        <v>6</v>
      </c>
      <c r="G54" s="248">
        <v>7</v>
      </c>
      <c r="H54" s="249"/>
    </row>
    <row r="55" spans="1:8" x14ac:dyDescent="0.25">
      <c r="A55" s="35"/>
      <c r="B55" s="35" t="s">
        <v>24</v>
      </c>
      <c r="C55" s="95">
        <v>1449356.1099999999</v>
      </c>
      <c r="D55" s="94">
        <f>D57+D62+D73+D78+D94</f>
        <v>1739021.32</v>
      </c>
      <c r="E55" s="94">
        <f>E57+E62+E73+E78+E94</f>
        <v>1728228.1400000001</v>
      </c>
      <c r="F55" s="94">
        <f>F57+F62+F73+F78+F94</f>
        <v>1825228.1400000001</v>
      </c>
      <c r="G55" s="94">
        <f>G57+G62+G73+G78+G94</f>
        <v>1925228.1400000001</v>
      </c>
    </row>
    <row r="56" spans="1:8" s="253" customFormat="1" x14ac:dyDescent="0.25">
      <c r="A56" s="85"/>
      <c r="B56" s="84" t="s">
        <v>87</v>
      </c>
      <c r="C56" s="95">
        <f>C59+C64+C70+C75+C80+C88+C84+C95</f>
        <v>1449356.1099999999</v>
      </c>
      <c r="D56" s="95">
        <f t="shared" ref="D56:G56" si="6">D59+D64+D70+D75+D80+D88+D84+D95</f>
        <v>1661263.12</v>
      </c>
      <c r="E56" s="95">
        <f t="shared" si="6"/>
        <v>1720103.1400000001</v>
      </c>
      <c r="F56" s="95">
        <f t="shared" si="6"/>
        <v>1820103.1400000001</v>
      </c>
      <c r="G56" s="95">
        <f t="shared" si="6"/>
        <v>1920103.1400000001</v>
      </c>
    </row>
    <row r="57" spans="1:8" x14ac:dyDescent="0.25">
      <c r="A57" s="35">
        <v>1</v>
      </c>
      <c r="B57" s="35" t="s">
        <v>40</v>
      </c>
      <c r="C57" s="70">
        <v>181084.63</v>
      </c>
      <c r="D57" s="70">
        <v>181986.42</v>
      </c>
      <c r="E57" s="70">
        <f>E58</f>
        <v>149728.14000000001</v>
      </c>
      <c r="F57" s="70">
        <f>F58</f>
        <v>149728.14000000001</v>
      </c>
      <c r="G57" s="70">
        <f>G58</f>
        <v>149728.14000000001</v>
      </c>
    </row>
    <row r="58" spans="1:8" x14ac:dyDescent="0.25">
      <c r="A58" s="46">
        <v>11</v>
      </c>
      <c r="B58" s="36" t="s">
        <v>792</v>
      </c>
      <c r="C58" s="259">
        <v>179501.48</v>
      </c>
      <c r="D58" s="259">
        <v>181986.42</v>
      </c>
      <c r="E58" s="259">
        <f>E59</f>
        <v>149728.14000000001</v>
      </c>
      <c r="F58" s="259">
        <f t="shared" ref="F58:G58" si="7">F59</f>
        <v>149728.14000000001</v>
      </c>
      <c r="G58" s="259">
        <f t="shared" si="7"/>
        <v>149728.14000000001</v>
      </c>
    </row>
    <row r="59" spans="1:8" s="253" customFormat="1" x14ac:dyDescent="0.25">
      <c r="A59" s="86">
        <v>6</v>
      </c>
      <c r="B59" s="86" t="s">
        <v>25</v>
      </c>
      <c r="C59" s="69">
        <v>179501.48</v>
      </c>
      <c r="D59" s="69">
        <v>181986.42</v>
      </c>
      <c r="E59" s="261">
        <v>149728.14000000001</v>
      </c>
      <c r="F59" s="261">
        <v>149728.14000000001</v>
      </c>
      <c r="G59" s="261">
        <v>149728.14000000001</v>
      </c>
    </row>
    <row r="60" spans="1:8" s="253" customFormat="1" ht="25.5" x14ac:dyDescent="0.25">
      <c r="A60" s="86">
        <v>67</v>
      </c>
      <c r="B60" s="86" t="s">
        <v>84</v>
      </c>
      <c r="C60" s="69">
        <v>179501.48</v>
      </c>
      <c r="D60" s="260">
        <v>181986.42</v>
      </c>
      <c r="E60" s="261">
        <v>149728.14000000001</v>
      </c>
      <c r="F60" s="261">
        <v>149728.14000000001</v>
      </c>
      <c r="G60" s="261">
        <v>149728.14000000001</v>
      </c>
    </row>
    <row r="61" spans="1:8" s="253" customFormat="1" x14ac:dyDescent="0.25">
      <c r="A61" s="86">
        <v>91</v>
      </c>
      <c r="B61" s="87" t="s">
        <v>85</v>
      </c>
      <c r="C61" s="236">
        <v>1583.15</v>
      </c>
      <c r="D61" s="236">
        <v>0</v>
      </c>
      <c r="E61" s="261">
        <v>0</v>
      </c>
      <c r="F61" s="236">
        <v>0</v>
      </c>
      <c r="G61" s="236">
        <v>0</v>
      </c>
    </row>
    <row r="62" spans="1:8" x14ac:dyDescent="0.25">
      <c r="A62" s="38">
        <v>3</v>
      </c>
      <c r="B62" s="35" t="s">
        <v>41</v>
      </c>
      <c r="C62" s="262">
        <v>45668.01</v>
      </c>
      <c r="D62" s="263">
        <v>40000</v>
      </c>
      <c r="E62" s="70">
        <f>E63+E72</f>
        <v>21000</v>
      </c>
      <c r="F62" s="70">
        <f t="shared" ref="F62:G62" si="8">F63+F72</f>
        <v>21000</v>
      </c>
      <c r="G62" s="70">
        <f t="shared" si="8"/>
        <v>21000</v>
      </c>
    </row>
    <row r="63" spans="1:8" x14ac:dyDescent="0.25">
      <c r="A63" s="47">
        <v>31</v>
      </c>
      <c r="B63" s="39" t="s">
        <v>791</v>
      </c>
      <c r="C63" s="264">
        <v>43354.46</v>
      </c>
      <c r="D63" s="236">
        <v>40000</v>
      </c>
      <c r="E63" s="259">
        <f>E64+E70</f>
        <v>19000</v>
      </c>
      <c r="F63" s="259">
        <f t="shared" ref="F63:G63" si="9">F64+F70</f>
        <v>19000</v>
      </c>
      <c r="G63" s="259">
        <f t="shared" si="9"/>
        <v>19000</v>
      </c>
    </row>
    <row r="64" spans="1:8" s="253" customFormat="1" x14ac:dyDescent="0.25">
      <c r="A64" s="86">
        <v>6</v>
      </c>
      <c r="B64" s="86" t="s">
        <v>25</v>
      </c>
      <c r="C64" s="265">
        <v>41761.79</v>
      </c>
      <c r="D64" s="260">
        <v>18915</v>
      </c>
      <c r="E64" s="69">
        <f>E65+E67+E66+E68+E69</f>
        <v>19000</v>
      </c>
      <c r="F64" s="69">
        <f t="shared" ref="F64:G64" si="10">F65+F67+F66+F68+F69</f>
        <v>19000</v>
      </c>
      <c r="G64" s="69">
        <f t="shared" si="10"/>
        <v>19000</v>
      </c>
    </row>
    <row r="65" spans="1:7" s="253" customFormat="1" ht="25.5" x14ac:dyDescent="0.25">
      <c r="A65" s="86">
        <v>63</v>
      </c>
      <c r="B65" s="86" t="s">
        <v>26</v>
      </c>
      <c r="C65" s="265">
        <v>2500</v>
      </c>
      <c r="D65" s="266">
        <v>0</v>
      </c>
      <c r="E65" s="69">
        <v>0</v>
      </c>
      <c r="F65" s="69">
        <v>0</v>
      </c>
      <c r="G65" s="69">
        <v>0</v>
      </c>
    </row>
    <row r="66" spans="1:7" s="253" customFormat="1" x14ac:dyDescent="0.25">
      <c r="A66" s="86">
        <v>64</v>
      </c>
      <c r="B66" s="86" t="s">
        <v>65</v>
      </c>
      <c r="C66" s="265">
        <v>13.89</v>
      </c>
      <c r="D66" s="260">
        <v>15</v>
      </c>
      <c r="E66" s="69">
        <v>20</v>
      </c>
      <c r="F66" s="69">
        <v>20</v>
      </c>
      <c r="G66" s="69">
        <v>20</v>
      </c>
    </row>
    <row r="67" spans="1:7" s="253" customFormat="1" ht="25.5" x14ac:dyDescent="0.25">
      <c r="A67" s="86">
        <v>65</v>
      </c>
      <c r="B67" s="86" t="s">
        <v>66</v>
      </c>
      <c r="C67" s="265">
        <v>495.5</v>
      </c>
      <c r="D67" s="260">
        <v>500</v>
      </c>
      <c r="E67" s="261">
        <v>3500</v>
      </c>
      <c r="F67" s="261">
        <v>3500</v>
      </c>
      <c r="G67" s="261">
        <v>3500</v>
      </c>
    </row>
    <row r="68" spans="1:7" s="253" customFormat="1" ht="25.5" x14ac:dyDescent="0.25">
      <c r="A68" s="86">
        <v>66</v>
      </c>
      <c r="B68" s="86" t="s">
        <v>67</v>
      </c>
      <c r="C68" s="265">
        <v>38752.400000000001</v>
      </c>
      <c r="D68" s="260">
        <v>18400</v>
      </c>
      <c r="E68" s="261">
        <v>15480</v>
      </c>
      <c r="F68" s="261">
        <v>15480</v>
      </c>
      <c r="G68" s="261">
        <v>15480</v>
      </c>
    </row>
    <row r="69" spans="1:7" s="253" customFormat="1" x14ac:dyDescent="0.25">
      <c r="A69" s="86">
        <v>68</v>
      </c>
      <c r="B69" s="86" t="s">
        <v>69</v>
      </c>
      <c r="C69" s="265">
        <v>0</v>
      </c>
      <c r="D69" s="260">
        <v>0</v>
      </c>
      <c r="E69" s="261">
        <v>0</v>
      </c>
      <c r="F69" s="261">
        <v>0</v>
      </c>
      <c r="G69" s="261">
        <v>0</v>
      </c>
    </row>
    <row r="70" spans="1:7" s="253" customFormat="1" x14ac:dyDescent="0.25">
      <c r="A70" s="86">
        <v>7</v>
      </c>
      <c r="B70" s="63" t="s">
        <v>29</v>
      </c>
      <c r="C70" s="265">
        <v>1592.67</v>
      </c>
      <c r="D70" s="260">
        <v>1591.08</v>
      </c>
      <c r="E70" s="261">
        <v>0</v>
      </c>
      <c r="F70" s="261">
        <v>0</v>
      </c>
      <c r="G70" s="261">
        <v>0</v>
      </c>
    </row>
    <row r="71" spans="1:7" s="253" customFormat="1" x14ac:dyDescent="0.25">
      <c r="A71" s="86">
        <v>72</v>
      </c>
      <c r="B71" s="63" t="s">
        <v>30</v>
      </c>
      <c r="C71" s="265">
        <v>1592.67</v>
      </c>
      <c r="D71" s="260">
        <v>1591.08</v>
      </c>
      <c r="E71" s="261">
        <v>0</v>
      </c>
      <c r="F71" s="261">
        <v>0</v>
      </c>
      <c r="G71" s="261">
        <v>0</v>
      </c>
    </row>
    <row r="72" spans="1:7" s="253" customFormat="1" x14ac:dyDescent="0.25">
      <c r="A72" s="86">
        <v>93</v>
      </c>
      <c r="B72" s="87" t="s">
        <v>86</v>
      </c>
      <c r="C72" s="236">
        <v>2313.5500000000002</v>
      </c>
      <c r="D72" s="260">
        <v>19493.919999999998</v>
      </c>
      <c r="E72" s="261">
        <v>2000</v>
      </c>
      <c r="F72" s="261">
        <v>2000</v>
      </c>
      <c r="G72" s="261">
        <v>2000</v>
      </c>
    </row>
    <row r="73" spans="1:7" x14ac:dyDescent="0.25">
      <c r="A73" s="38">
        <v>4</v>
      </c>
      <c r="B73" s="35" t="s">
        <v>55</v>
      </c>
      <c r="C73" s="262">
        <v>10777.19</v>
      </c>
      <c r="D73" s="263">
        <v>12700</v>
      </c>
      <c r="E73" s="267">
        <v>12500</v>
      </c>
      <c r="F73" s="267">
        <v>12500</v>
      </c>
      <c r="G73" s="267">
        <v>12500</v>
      </c>
    </row>
    <row r="74" spans="1:7" x14ac:dyDescent="0.25">
      <c r="A74" s="47">
        <v>43</v>
      </c>
      <c r="B74" s="39" t="s">
        <v>790</v>
      </c>
      <c r="C74" s="265">
        <v>10777.19</v>
      </c>
      <c r="D74" s="260">
        <v>12700</v>
      </c>
      <c r="E74" s="261">
        <v>12500</v>
      </c>
      <c r="F74" s="261">
        <v>12500</v>
      </c>
      <c r="G74" s="261">
        <v>12500</v>
      </c>
    </row>
    <row r="75" spans="1:7" s="253" customFormat="1" x14ac:dyDescent="0.25">
      <c r="A75" s="86">
        <v>6</v>
      </c>
      <c r="B75" s="86" t="s">
        <v>25</v>
      </c>
      <c r="C75" s="265">
        <v>10777.19</v>
      </c>
      <c r="D75" s="260">
        <v>12700</v>
      </c>
      <c r="E75" s="261">
        <v>12500</v>
      </c>
      <c r="F75" s="261">
        <v>12500</v>
      </c>
      <c r="G75" s="261">
        <v>12500</v>
      </c>
    </row>
    <row r="76" spans="1:7" s="253" customFormat="1" ht="25.5" x14ac:dyDescent="0.25">
      <c r="A76" s="86">
        <v>65</v>
      </c>
      <c r="B76" s="86" t="s">
        <v>66</v>
      </c>
      <c r="C76" s="265">
        <v>10777.19</v>
      </c>
      <c r="D76" s="260">
        <v>12700</v>
      </c>
      <c r="E76" s="261">
        <v>12500</v>
      </c>
      <c r="F76" s="261">
        <v>12500</v>
      </c>
      <c r="G76" s="261">
        <v>12500</v>
      </c>
    </row>
    <row r="77" spans="1:7" s="253" customFormat="1" x14ac:dyDescent="0.25">
      <c r="A77" s="86">
        <v>94</v>
      </c>
      <c r="B77" s="87" t="s">
        <v>88</v>
      </c>
      <c r="C77" s="236">
        <v>0</v>
      </c>
      <c r="D77" s="236">
        <v>0</v>
      </c>
      <c r="E77" s="261">
        <v>0</v>
      </c>
      <c r="F77" s="261">
        <v>0</v>
      </c>
      <c r="G77" s="261">
        <v>0</v>
      </c>
    </row>
    <row r="78" spans="1:7" s="253" customFormat="1" x14ac:dyDescent="0.25">
      <c r="A78" s="89">
        <v>5</v>
      </c>
      <c r="B78" s="91" t="s">
        <v>92</v>
      </c>
      <c r="C78" s="231">
        <f>C79+C83+C87</f>
        <v>1228774.1100000001</v>
      </c>
      <c r="D78" s="231">
        <f t="shared" ref="D78:G78" si="11">D79+D83+D87</f>
        <v>1497632.8</v>
      </c>
      <c r="E78" s="231">
        <f t="shared" si="11"/>
        <v>1540000</v>
      </c>
      <c r="F78" s="231">
        <f t="shared" si="11"/>
        <v>1637000</v>
      </c>
      <c r="G78" s="231">
        <f t="shared" si="11"/>
        <v>1737000</v>
      </c>
    </row>
    <row r="79" spans="1:7" s="253" customFormat="1" x14ac:dyDescent="0.25">
      <c r="A79" s="93">
        <v>52</v>
      </c>
      <c r="B79" s="92" t="s">
        <v>787</v>
      </c>
      <c r="C79" s="232">
        <v>1143653.27</v>
      </c>
      <c r="D79" s="250">
        <v>1400000</v>
      </c>
      <c r="E79" s="268">
        <f>E80+E82</f>
        <v>1500000</v>
      </c>
      <c r="F79" s="268">
        <f t="shared" ref="F79:G79" si="12">F80+F82</f>
        <v>1600000</v>
      </c>
      <c r="G79" s="268">
        <f t="shared" si="12"/>
        <v>1700000</v>
      </c>
    </row>
    <row r="80" spans="1:7" s="253" customFormat="1" x14ac:dyDescent="0.25">
      <c r="A80" s="86">
        <v>6</v>
      </c>
      <c r="B80" s="86" t="s">
        <v>25</v>
      </c>
      <c r="C80" s="264">
        <v>1143548.1499999999</v>
      </c>
      <c r="D80" s="236">
        <v>1398748.83</v>
      </c>
      <c r="E80" s="269">
        <v>1498625</v>
      </c>
      <c r="F80" s="236">
        <v>1598625</v>
      </c>
      <c r="G80" s="270">
        <v>1698625</v>
      </c>
    </row>
    <row r="81" spans="1:7" s="253" customFormat="1" ht="25.5" x14ac:dyDescent="0.25">
      <c r="A81" s="86">
        <v>63</v>
      </c>
      <c r="B81" s="86" t="s">
        <v>26</v>
      </c>
      <c r="C81" s="264">
        <v>1143548.1499999999</v>
      </c>
      <c r="D81" s="236">
        <v>1398748.83</v>
      </c>
      <c r="E81" s="269">
        <v>1498625</v>
      </c>
      <c r="F81" s="236">
        <v>1598625</v>
      </c>
      <c r="G81" s="270">
        <v>1698625</v>
      </c>
    </row>
    <row r="82" spans="1:7" s="253" customFormat="1" x14ac:dyDescent="0.25">
      <c r="A82" s="86">
        <v>952</v>
      </c>
      <c r="B82" s="87" t="s">
        <v>89</v>
      </c>
      <c r="C82" s="236">
        <v>105.12</v>
      </c>
      <c r="D82" s="236">
        <v>1251.17</v>
      </c>
      <c r="E82" s="269">
        <v>1375</v>
      </c>
      <c r="F82" s="269">
        <v>1375</v>
      </c>
      <c r="G82" s="269">
        <v>1375</v>
      </c>
    </row>
    <row r="83" spans="1:7" s="253" customFormat="1" x14ac:dyDescent="0.25">
      <c r="A83" s="93">
        <v>54</v>
      </c>
      <c r="B83" s="92" t="s">
        <v>788</v>
      </c>
      <c r="C83" s="232">
        <v>9290</v>
      </c>
      <c r="D83" s="250">
        <v>12632.8</v>
      </c>
      <c r="E83" s="268">
        <v>12000</v>
      </c>
      <c r="F83" s="268">
        <v>12000</v>
      </c>
      <c r="G83" s="268">
        <v>12000</v>
      </c>
    </row>
    <row r="84" spans="1:7" s="253" customFormat="1" x14ac:dyDescent="0.25">
      <c r="A84" s="86">
        <v>6</v>
      </c>
      <c r="B84" s="86" t="s">
        <v>25</v>
      </c>
      <c r="C84" s="264">
        <v>9290</v>
      </c>
      <c r="D84" s="250">
        <v>12632.8</v>
      </c>
      <c r="E84" s="269">
        <v>12000</v>
      </c>
      <c r="F84" s="269">
        <v>12000</v>
      </c>
      <c r="G84" s="269">
        <v>12000</v>
      </c>
    </row>
    <row r="85" spans="1:7" s="253" customFormat="1" ht="25.5" x14ac:dyDescent="0.25">
      <c r="A85" s="86">
        <v>63</v>
      </c>
      <c r="B85" s="86" t="s">
        <v>26</v>
      </c>
      <c r="C85" s="264">
        <v>9290</v>
      </c>
      <c r="D85" s="236">
        <v>12632.8</v>
      </c>
      <c r="E85" s="269">
        <v>12000</v>
      </c>
      <c r="F85" s="269">
        <v>12000</v>
      </c>
      <c r="G85" s="269">
        <v>12000</v>
      </c>
    </row>
    <row r="86" spans="1:7" s="253" customFormat="1" x14ac:dyDescent="0.25">
      <c r="A86" s="86">
        <v>954</v>
      </c>
      <c r="B86" s="87" t="s">
        <v>775</v>
      </c>
      <c r="C86" s="236">
        <v>0</v>
      </c>
      <c r="D86" s="236">
        <v>0</v>
      </c>
      <c r="E86" s="269">
        <v>0</v>
      </c>
      <c r="F86" s="269">
        <v>0</v>
      </c>
      <c r="G86" s="269">
        <v>0</v>
      </c>
    </row>
    <row r="87" spans="1:7" s="253" customFormat="1" x14ac:dyDescent="0.25">
      <c r="A87" s="93">
        <v>57</v>
      </c>
      <c r="B87" s="92" t="s">
        <v>789</v>
      </c>
      <c r="C87" s="232">
        <v>75830.84</v>
      </c>
      <c r="D87" s="250">
        <v>85000</v>
      </c>
      <c r="E87" s="268">
        <f>E88+E92</f>
        <v>28000</v>
      </c>
      <c r="F87" s="268">
        <f t="shared" ref="F87:G87" si="13">F88+F92</f>
        <v>25000</v>
      </c>
      <c r="G87" s="268">
        <f t="shared" si="13"/>
        <v>25000</v>
      </c>
    </row>
    <row r="88" spans="1:7" s="253" customFormat="1" x14ac:dyDescent="0.25">
      <c r="A88" s="86">
        <v>6</v>
      </c>
      <c r="B88" s="86" t="s">
        <v>25</v>
      </c>
      <c r="C88" s="264">
        <v>58393.93</v>
      </c>
      <c r="D88" s="236">
        <v>31588.99</v>
      </c>
      <c r="E88" s="269">
        <f>E89+E90+E91</f>
        <v>25000</v>
      </c>
      <c r="F88" s="269">
        <f t="shared" ref="F88:G88" si="14">F89+F90+F91</f>
        <v>25000</v>
      </c>
      <c r="G88" s="269">
        <f t="shared" si="14"/>
        <v>25000</v>
      </c>
    </row>
    <row r="89" spans="1:7" s="253" customFormat="1" ht="25.5" x14ac:dyDescent="0.25">
      <c r="A89" s="86">
        <v>63</v>
      </c>
      <c r="B89" s="86" t="s">
        <v>26</v>
      </c>
      <c r="C89" s="271">
        <v>58378.43</v>
      </c>
      <c r="D89" s="272">
        <v>31538.99</v>
      </c>
      <c r="E89" s="269">
        <v>24950</v>
      </c>
      <c r="F89" s="236">
        <v>24950</v>
      </c>
      <c r="G89" s="236">
        <v>24950</v>
      </c>
    </row>
    <row r="90" spans="1:7" s="253" customFormat="1" x14ac:dyDescent="0.25">
      <c r="A90" s="86">
        <v>64</v>
      </c>
      <c r="B90" s="86" t="s">
        <v>65</v>
      </c>
      <c r="C90" s="273">
        <v>15.5</v>
      </c>
      <c r="D90" s="272">
        <v>50</v>
      </c>
      <c r="E90" s="269">
        <v>50</v>
      </c>
      <c r="F90" s="236">
        <v>50</v>
      </c>
      <c r="G90" s="236">
        <v>50</v>
      </c>
    </row>
    <row r="91" spans="1:7" s="253" customFormat="1" ht="25.5" x14ac:dyDescent="0.25">
      <c r="A91" s="86">
        <v>67</v>
      </c>
      <c r="B91" s="86" t="s">
        <v>84</v>
      </c>
      <c r="C91" s="259">
        <v>0</v>
      </c>
      <c r="D91" s="236">
        <v>0</v>
      </c>
      <c r="E91" s="269">
        <v>0</v>
      </c>
      <c r="F91" s="236">
        <v>0</v>
      </c>
      <c r="G91" s="236">
        <v>0</v>
      </c>
    </row>
    <row r="92" spans="1:7" s="253" customFormat="1" x14ac:dyDescent="0.25">
      <c r="A92" s="86">
        <v>957</v>
      </c>
      <c r="B92" s="87" t="s">
        <v>90</v>
      </c>
      <c r="C92" s="236">
        <v>17436.91</v>
      </c>
      <c r="D92" s="236">
        <v>53411.01</v>
      </c>
      <c r="E92" s="269">
        <v>3000</v>
      </c>
      <c r="F92" s="236">
        <v>0</v>
      </c>
      <c r="G92" s="236">
        <v>0</v>
      </c>
    </row>
    <row r="93" spans="1:7" s="253" customFormat="1" ht="15" customHeight="1" x14ac:dyDescent="0.25">
      <c r="A93" s="89">
        <v>6</v>
      </c>
      <c r="B93" s="90" t="s">
        <v>94</v>
      </c>
      <c r="C93" s="274"/>
      <c r="D93" s="236"/>
      <c r="E93" s="269"/>
      <c r="F93" s="236"/>
      <c r="G93" s="270"/>
    </row>
    <row r="94" spans="1:7" s="253" customFormat="1" x14ac:dyDescent="0.25">
      <c r="A94" s="93">
        <v>62</v>
      </c>
      <c r="B94" s="296" t="s">
        <v>786</v>
      </c>
      <c r="C94" s="232">
        <v>4490.8999999999996</v>
      </c>
      <c r="D94" s="250">
        <v>6702.1</v>
      </c>
      <c r="E94" s="268">
        <f>E95+E97</f>
        <v>5000</v>
      </c>
      <c r="F94" s="268">
        <f t="shared" ref="F94:G94" si="15">F95+F97</f>
        <v>5000</v>
      </c>
      <c r="G94" s="268">
        <f t="shared" si="15"/>
        <v>5000</v>
      </c>
    </row>
    <row r="95" spans="1:7" s="253" customFormat="1" x14ac:dyDescent="0.25">
      <c r="A95" s="86">
        <v>6</v>
      </c>
      <c r="B95" s="86" t="s">
        <v>25</v>
      </c>
      <c r="C95" s="264">
        <v>4490.8999999999996</v>
      </c>
      <c r="D95" s="236">
        <v>3100</v>
      </c>
      <c r="E95" s="269">
        <v>3250</v>
      </c>
      <c r="F95" s="269">
        <v>3250</v>
      </c>
      <c r="G95" s="269">
        <v>3250</v>
      </c>
    </row>
    <row r="96" spans="1:7" s="253" customFormat="1" ht="25.5" x14ac:dyDescent="0.25">
      <c r="A96" s="86">
        <v>66</v>
      </c>
      <c r="B96" s="86" t="s">
        <v>67</v>
      </c>
      <c r="C96" s="264">
        <v>4490.8999999999996</v>
      </c>
      <c r="D96" s="236">
        <v>3100</v>
      </c>
      <c r="E96" s="269">
        <v>3250</v>
      </c>
      <c r="F96" s="269">
        <v>3250</v>
      </c>
      <c r="G96" s="269">
        <v>3250</v>
      </c>
    </row>
    <row r="97" spans="1:8" s="253" customFormat="1" x14ac:dyDescent="0.25">
      <c r="A97" s="86">
        <v>96</v>
      </c>
      <c r="B97" s="87" t="s">
        <v>91</v>
      </c>
      <c r="C97" s="236">
        <v>0</v>
      </c>
      <c r="D97" s="236">
        <v>3602.1</v>
      </c>
      <c r="E97" s="269">
        <v>1750</v>
      </c>
      <c r="F97" s="269">
        <v>1750</v>
      </c>
      <c r="G97" s="269">
        <v>1750</v>
      </c>
    </row>
    <row r="99" spans="1:8" ht="25.5" x14ac:dyDescent="0.25">
      <c r="A99" s="244" t="s">
        <v>39</v>
      </c>
      <c r="B99" s="245" t="s">
        <v>21</v>
      </c>
      <c r="C99" s="246" t="s">
        <v>60</v>
      </c>
      <c r="D99" s="246" t="s">
        <v>61</v>
      </c>
      <c r="E99" s="247" t="s">
        <v>62</v>
      </c>
      <c r="F99" s="247" t="s">
        <v>63</v>
      </c>
      <c r="G99" s="247" t="s">
        <v>64</v>
      </c>
    </row>
    <row r="100" spans="1:8" x14ac:dyDescent="0.25">
      <c r="A100" s="248">
        <v>1</v>
      </c>
      <c r="B100" s="248">
        <v>2</v>
      </c>
      <c r="C100" s="248">
        <v>3</v>
      </c>
      <c r="D100" s="248">
        <v>4</v>
      </c>
      <c r="E100" s="248">
        <v>5</v>
      </c>
      <c r="F100" s="248">
        <v>6</v>
      </c>
      <c r="G100" s="248">
        <v>7</v>
      </c>
      <c r="H100" s="249"/>
    </row>
    <row r="101" spans="1:8" x14ac:dyDescent="0.25">
      <c r="A101" s="35"/>
      <c r="B101" s="35" t="s">
        <v>31</v>
      </c>
      <c r="C101" s="70">
        <v>1400816.7500000002</v>
      </c>
      <c r="D101" s="70">
        <f>D103+D115+D124+D130+D140+D146+D156</f>
        <v>1739021.32</v>
      </c>
      <c r="E101" s="70">
        <f>E103+E115+E124+E130+E140+E146+E156</f>
        <v>1728228.1400000001</v>
      </c>
      <c r="F101" s="70">
        <f>F103+F115+F124+F130+F140+F146+F156</f>
        <v>1825228.1400000001</v>
      </c>
      <c r="G101" s="70">
        <f>G103+G115+G124+G130+G140+G146+G156</f>
        <v>1925228.1400000001</v>
      </c>
    </row>
    <row r="102" spans="1:8" s="253" customFormat="1" x14ac:dyDescent="0.25">
      <c r="A102" s="85"/>
      <c r="B102" s="84" t="s">
        <v>100</v>
      </c>
      <c r="C102" s="70">
        <v>1326170.72</v>
      </c>
      <c r="D102" s="70">
        <f>D105+D111+D117+D122+D126+D131+D136+D141+D144+D147+D151+D157+D159</f>
        <v>1738665.1700000002</v>
      </c>
      <c r="E102" s="70">
        <f>E105+E111+E117+E122+E126+E131+E136+E141+E144+E147+E151+E157+E159</f>
        <v>1728228.1400000001</v>
      </c>
      <c r="F102" s="70">
        <f>F105+F111+F117+F122+F126+F131+F136+F141+F144+F147+F151+F157+F159</f>
        <v>1825228.1400000001</v>
      </c>
      <c r="G102" s="70">
        <f>G105+G111+G117+G122+G126+G131+G136+G141+G144+G147+G151+G157+G159</f>
        <v>1925228.1400000001</v>
      </c>
    </row>
    <row r="103" spans="1:8" x14ac:dyDescent="0.25">
      <c r="A103" s="35">
        <v>1</v>
      </c>
      <c r="B103" s="35" t="s">
        <v>38</v>
      </c>
      <c r="C103" s="275">
        <v>181104.63</v>
      </c>
      <c r="D103" s="275">
        <v>181986.42</v>
      </c>
      <c r="E103" s="250">
        <f>E104</f>
        <v>149728.14000000001</v>
      </c>
      <c r="F103" s="250">
        <f>F104</f>
        <v>149728.14000000001</v>
      </c>
      <c r="G103" s="250">
        <f>G104</f>
        <v>149728.14000000001</v>
      </c>
    </row>
    <row r="104" spans="1:8" x14ac:dyDescent="0.25">
      <c r="A104" s="46">
        <v>11</v>
      </c>
      <c r="B104" s="36" t="s">
        <v>792</v>
      </c>
      <c r="C104" s="276">
        <v>181081.14</v>
      </c>
      <c r="D104" s="276">
        <v>181966.42</v>
      </c>
      <c r="E104" s="250">
        <f>E105+E111</f>
        <v>149728.14000000001</v>
      </c>
      <c r="F104" s="250">
        <f t="shared" ref="F104:G104" si="16">F105+F111</f>
        <v>149728.14000000001</v>
      </c>
      <c r="G104" s="250">
        <f t="shared" si="16"/>
        <v>149728.14000000001</v>
      </c>
    </row>
    <row r="105" spans="1:8" s="253" customFormat="1" x14ac:dyDescent="0.25">
      <c r="A105" s="86">
        <v>3</v>
      </c>
      <c r="B105" s="86" t="s">
        <v>32</v>
      </c>
      <c r="C105" s="69">
        <v>110783.54</v>
      </c>
      <c r="D105" s="260">
        <v>145302.01999999999</v>
      </c>
      <c r="E105" s="236">
        <f>E106+E107+E108+E110+E109</f>
        <v>136228.14000000001</v>
      </c>
      <c r="F105" s="236">
        <f t="shared" ref="F105:G105" si="17">F106+F107+F108+F110+F109</f>
        <v>136228.14000000001</v>
      </c>
      <c r="G105" s="236">
        <f t="shared" si="17"/>
        <v>136228.14000000001</v>
      </c>
    </row>
    <row r="106" spans="1:8" s="253" customFormat="1" x14ac:dyDescent="0.25">
      <c r="A106" s="86">
        <v>31</v>
      </c>
      <c r="B106" s="86" t="s">
        <v>33</v>
      </c>
      <c r="C106" s="69">
        <v>0</v>
      </c>
      <c r="D106" s="260">
        <v>0</v>
      </c>
      <c r="E106" s="236">
        <v>0</v>
      </c>
      <c r="F106" s="236">
        <v>0</v>
      </c>
      <c r="G106" s="236">
        <v>0</v>
      </c>
    </row>
    <row r="107" spans="1:8" s="253" customFormat="1" x14ac:dyDescent="0.25">
      <c r="A107" s="86">
        <v>32</v>
      </c>
      <c r="B107" s="86" t="s">
        <v>34</v>
      </c>
      <c r="C107" s="69">
        <v>109304.65</v>
      </c>
      <c r="D107" s="260">
        <v>144302.01999999999</v>
      </c>
      <c r="E107" s="236">
        <f>124760.64-3800+13237.5</f>
        <v>134198.14000000001</v>
      </c>
      <c r="F107" s="236">
        <f>124760.64-3800+13237.5</f>
        <v>134198.14000000001</v>
      </c>
      <c r="G107" s="236">
        <f>124760.64-3800+13237.5</f>
        <v>134198.14000000001</v>
      </c>
    </row>
    <row r="108" spans="1:8" s="253" customFormat="1" x14ac:dyDescent="0.25">
      <c r="A108" s="86">
        <v>34</v>
      </c>
      <c r="B108" s="86" t="s">
        <v>95</v>
      </c>
      <c r="C108" s="69">
        <v>1411.09</v>
      </c>
      <c r="D108" s="260">
        <v>1000</v>
      </c>
      <c r="E108" s="236">
        <v>1100</v>
      </c>
      <c r="F108" s="236">
        <v>1100</v>
      </c>
      <c r="G108" s="236">
        <v>1100</v>
      </c>
    </row>
    <row r="109" spans="1:8" ht="26.25" x14ac:dyDescent="0.25">
      <c r="A109" s="37">
        <v>37</v>
      </c>
      <c r="B109" s="284" t="s">
        <v>762</v>
      </c>
      <c r="C109" s="236">
        <v>0</v>
      </c>
      <c r="D109" s="236">
        <v>0</v>
      </c>
      <c r="E109" s="236">
        <v>930</v>
      </c>
      <c r="F109" s="236">
        <v>930</v>
      </c>
      <c r="G109" s="236">
        <v>930</v>
      </c>
    </row>
    <row r="110" spans="1:8" s="253" customFormat="1" x14ac:dyDescent="0.25">
      <c r="A110" s="86">
        <v>38</v>
      </c>
      <c r="B110" s="86" t="s">
        <v>79</v>
      </c>
      <c r="C110" s="69">
        <v>67.8</v>
      </c>
      <c r="D110" s="260">
        <v>0</v>
      </c>
      <c r="E110" s="236">
        <v>0</v>
      </c>
      <c r="F110" s="236">
        <v>0</v>
      </c>
      <c r="G110" s="236">
        <v>0</v>
      </c>
    </row>
    <row r="111" spans="1:8" s="253" customFormat="1" x14ac:dyDescent="0.25">
      <c r="A111" s="86">
        <v>4</v>
      </c>
      <c r="B111" s="86" t="s">
        <v>35</v>
      </c>
      <c r="C111" s="236">
        <v>70297.600000000006</v>
      </c>
      <c r="D111" s="236">
        <v>36664.400000000001</v>
      </c>
      <c r="E111" s="236">
        <f>30000-20000+3500</f>
        <v>13500</v>
      </c>
      <c r="F111" s="236">
        <f t="shared" ref="F111:G112" si="18">30000-20000+3500</f>
        <v>13500</v>
      </c>
      <c r="G111" s="236">
        <f t="shared" si="18"/>
        <v>13500</v>
      </c>
    </row>
    <row r="112" spans="1:8" s="253" customFormat="1" x14ac:dyDescent="0.25">
      <c r="A112" s="86">
        <v>42</v>
      </c>
      <c r="B112" s="86" t="s">
        <v>80</v>
      </c>
      <c r="C112" s="236">
        <v>2548.75</v>
      </c>
      <c r="D112" s="236">
        <v>36664.400000000001</v>
      </c>
      <c r="E112" s="236">
        <f>30000-20000+3500</f>
        <v>13500</v>
      </c>
      <c r="F112" s="236">
        <f t="shared" si="18"/>
        <v>13500</v>
      </c>
      <c r="G112" s="236">
        <f t="shared" si="18"/>
        <v>13500</v>
      </c>
    </row>
    <row r="113" spans="1:7" s="253" customFormat="1" x14ac:dyDescent="0.25">
      <c r="A113" s="86">
        <v>45</v>
      </c>
      <c r="B113" s="86" t="s">
        <v>81</v>
      </c>
      <c r="C113" s="236">
        <v>67748.850000000006</v>
      </c>
      <c r="D113" s="236">
        <v>0</v>
      </c>
      <c r="E113" s="236">
        <v>0</v>
      </c>
      <c r="F113" s="236">
        <v>0</v>
      </c>
      <c r="G113" s="236">
        <v>0</v>
      </c>
    </row>
    <row r="114" spans="1:7" s="253" customFormat="1" ht="24" customHeight="1" x14ac:dyDescent="0.25">
      <c r="A114" s="86">
        <v>91</v>
      </c>
      <c r="B114" s="87" t="s">
        <v>98</v>
      </c>
      <c r="C114" s="236">
        <v>23.49</v>
      </c>
      <c r="D114" s="236">
        <v>20</v>
      </c>
      <c r="E114" s="236">
        <v>0</v>
      </c>
      <c r="F114" s="236">
        <v>0</v>
      </c>
      <c r="G114" s="236">
        <v>0</v>
      </c>
    </row>
    <row r="115" spans="1:7" x14ac:dyDescent="0.25">
      <c r="A115" s="38">
        <v>3</v>
      </c>
      <c r="B115" s="35" t="s">
        <v>41</v>
      </c>
      <c r="C115" s="250">
        <v>29905.350000000002</v>
      </c>
      <c r="D115" s="250">
        <v>40000</v>
      </c>
      <c r="E115" s="250">
        <f>E116</f>
        <v>21000</v>
      </c>
      <c r="F115" s="250">
        <f t="shared" ref="F115:G115" si="19">F116</f>
        <v>21000</v>
      </c>
      <c r="G115" s="250">
        <f t="shared" si="19"/>
        <v>21000</v>
      </c>
    </row>
    <row r="116" spans="1:7" x14ac:dyDescent="0.25">
      <c r="A116" s="47">
        <v>31</v>
      </c>
      <c r="B116" s="39" t="s">
        <v>791</v>
      </c>
      <c r="C116" s="250">
        <v>29905.350000000002</v>
      </c>
      <c r="D116" s="250">
        <v>40000</v>
      </c>
      <c r="E116" s="250">
        <f>E117+E122</f>
        <v>21000</v>
      </c>
      <c r="F116" s="250">
        <f t="shared" ref="F116:G116" si="20">F117+F122</f>
        <v>21000</v>
      </c>
      <c r="G116" s="250">
        <f t="shared" si="20"/>
        <v>21000</v>
      </c>
    </row>
    <row r="117" spans="1:7" s="253" customFormat="1" x14ac:dyDescent="0.25">
      <c r="A117" s="86">
        <v>3</v>
      </c>
      <c r="B117" s="86" t="s">
        <v>32</v>
      </c>
      <c r="C117" s="236">
        <v>29806.760000000002</v>
      </c>
      <c r="D117" s="236">
        <v>40000</v>
      </c>
      <c r="E117" s="236">
        <f>E118+E119+E120+E121</f>
        <v>17200</v>
      </c>
      <c r="F117" s="236">
        <f t="shared" ref="F117:G117" si="21">F118+F119+F120+F121</f>
        <v>17200</v>
      </c>
      <c r="G117" s="236">
        <f t="shared" si="21"/>
        <v>17200</v>
      </c>
    </row>
    <row r="118" spans="1:7" s="253" customFormat="1" x14ac:dyDescent="0.25">
      <c r="A118" s="86">
        <v>31</v>
      </c>
      <c r="B118" s="86" t="s">
        <v>33</v>
      </c>
      <c r="C118" s="236">
        <v>0</v>
      </c>
      <c r="D118" s="236">
        <v>0</v>
      </c>
      <c r="E118" s="236">
        <v>0</v>
      </c>
      <c r="F118" s="236">
        <v>0</v>
      </c>
      <c r="G118" s="236">
        <v>0</v>
      </c>
    </row>
    <row r="119" spans="1:7" s="253" customFormat="1" x14ac:dyDescent="0.25">
      <c r="A119" s="86">
        <v>32</v>
      </c>
      <c r="B119" s="86" t="s">
        <v>34</v>
      </c>
      <c r="C119" s="236">
        <v>29518.06</v>
      </c>
      <c r="D119" s="236">
        <v>39498.06</v>
      </c>
      <c r="E119" s="236">
        <v>16945</v>
      </c>
      <c r="F119" s="236">
        <v>16945</v>
      </c>
      <c r="G119" s="236">
        <v>16945</v>
      </c>
    </row>
    <row r="120" spans="1:7" s="253" customFormat="1" x14ac:dyDescent="0.25">
      <c r="A120" s="86">
        <v>34</v>
      </c>
      <c r="B120" s="86" t="s">
        <v>95</v>
      </c>
      <c r="C120" s="236">
        <v>288.7</v>
      </c>
      <c r="D120" s="236">
        <v>500</v>
      </c>
      <c r="E120" s="236">
        <v>250</v>
      </c>
      <c r="F120" s="236">
        <v>250</v>
      </c>
      <c r="G120" s="236">
        <v>250</v>
      </c>
    </row>
    <row r="121" spans="1:7" s="253" customFormat="1" x14ac:dyDescent="0.25">
      <c r="A121" s="86">
        <v>38</v>
      </c>
      <c r="B121" s="86" t="s">
        <v>79</v>
      </c>
      <c r="C121" s="236">
        <v>0</v>
      </c>
      <c r="D121" s="236">
        <v>1.94</v>
      </c>
      <c r="E121" s="236">
        <v>5</v>
      </c>
      <c r="F121" s="236">
        <v>5</v>
      </c>
      <c r="G121" s="236">
        <v>5</v>
      </c>
    </row>
    <row r="122" spans="1:7" s="253" customFormat="1" x14ac:dyDescent="0.25">
      <c r="A122" s="86">
        <v>4</v>
      </c>
      <c r="B122" s="86" t="s">
        <v>35</v>
      </c>
      <c r="C122" s="236">
        <v>98.59</v>
      </c>
      <c r="D122" s="236">
        <v>0</v>
      </c>
      <c r="E122" s="236">
        <v>3800</v>
      </c>
      <c r="F122" s="236">
        <v>3800</v>
      </c>
      <c r="G122" s="236">
        <v>3800</v>
      </c>
    </row>
    <row r="123" spans="1:7" s="253" customFormat="1" x14ac:dyDescent="0.25">
      <c r="A123" s="86">
        <v>42</v>
      </c>
      <c r="B123" s="86" t="s">
        <v>80</v>
      </c>
      <c r="C123" s="236">
        <v>98.59</v>
      </c>
      <c r="D123" s="236">
        <v>0</v>
      </c>
      <c r="E123" s="236">
        <v>3800</v>
      </c>
      <c r="F123" s="236">
        <v>3800</v>
      </c>
      <c r="G123" s="236">
        <v>3800</v>
      </c>
    </row>
    <row r="124" spans="1:7" x14ac:dyDescent="0.25">
      <c r="A124" s="38">
        <v>4</v>
      </c>
      <c r="B124" s="35" t="s">
        <v>55</v>
      </c>
      <c r="C124" s="250">
        <v>10777.19</v>
      </c>
      <c r="D124" s="250">
        <v>12700</v>
      </c>
      <c r="E124" s="250">
        <v>12500</v>
      </c>
      <c r="F124" s="250">
        <v>12500</v>
      </c>
      <c r="G124" s="250">
        <v>12500</v>
      </c>
    </row>
    <row r="125" spans="1:7" x14ac:dyDescent="0.25">
      <c r="A125" s="47">
        <v>43</v>
      </c>
      <c r="B125" s="39" t="s">
        <v>790</v>
      </c>
      <c r="C125" s="250">
        <v>10777.19</v>
      </c>
      <c r="D125" s="250">
        <v>12700</v>
      </c>
      <c r="E125" s="250">
        <v>12500</v>
      </c>
      <c r="F125" s="250">
        <v>12500</v>
      </c>
      <c r="G125" s="250">
        <v>12500</v>
      </c>
    </row>
    <row r="126" spans="1:7" s="253" customFormat="1" x14ac:dyDescent="0.25">
      <c r="A126" s="86">
        <v>3</v>
      </c>
      <c r="B126" s="86" t="s">
        <v>32</v>
      </c>
      <c r="C126" s="236">
        <v>10777.19</v>
      </c>
      <c r="D126" s="236">
        <v>12700</v>
      </c>
      <c r="E126" s="236">
        <v>12500</v>
      </c>
      <c r="F126" s="236">
        <v>12500</v>
      </c>
      <c r="G126" s="236">
        <v>12500</v>
      </c>
    </row>
    <row r="127" spans="1:7" s="253" customFormat="1" x14ac:dyDescent="0.25">
      <c r="A127" s="86">
        <v>32</v>
      </c>
      <c r="B127" s="86" t="s">
        <v>34</v>
      </c>
      <c r="C127" s="236">
        <v>10777.19</v>
      </c>
      <c r="D127" s="236">
        <v>12700</v>
      </c>
      <c r="E127" s="236">
        <v>12500</v>
      </c>
      <c r="F127" s="236">
        <v>12500</v>
      </c>
      <c r="G127" s="236">
        <v>12500</v>
      </c>
    </row>
    <row r="128" spans="1:7" s="253" customFormat="1" ht="20.25" customHeight="1" x14ac:dyDescent="0.25">
      <c r="A128" s="86">
        <v>94</v>
      </c>
      <c r="B128" s="87" t="s">
        <v>99</v>
      </c>
      <c r="C128" s="236">
        <v>0</v>
      </c>
      <c r="D128" s="236">
        <v>0</v>
      </c>
      <c r="E128" s="236">
        <v>0</v>
      </c>
      <c r="F128" s="236">
        <v>0</v>
      </c>
      <c r="G128" s="236">
        <v>0</v>
      </c>
    </row>
    <row r="129" spans="1:7" s="253" customFormat="1" ht="15" customHeight="1" x14ac:dyDescent="0.25">
      <c r="A129" s="89">
        <v>5</v>
      </c>
      <c r="B129" s="91" t="s">
        <v>92</v>
      </c>
      <c r="C129" s="274"/>
      <c r="D129" s="236"/>
      <c r="E129" s="261"/>
      <c r="F129" s="236"/>
      <c r="G129" s="270"/>
    </row>
    <row r="130" spans="1:7" s="253" customFormat="1" x14ac:dyDescent="0.25">
      <c r="A130" s="93">
        <v>52</v>
      </c>
      <c r="B130" s="92" t="s">
        <v>787</v>
      </c>
      <c r="C130" s="250">
        <v>1143406.8700000001</v>
      </c>
      <c r="D130" s="250">
        <v>1400000</v>
      </c>
      <c r="E130" s="250">
        <f>E131+E136</f>
        <v>1500000</v>
      </c>
      <c r="F130" s="250">
        <f t="shared" ref="F130:G130" si="22">F131+F136</f>
        <v>1600000</v>
      </c>
      <c r="G130" s="250">
        <f t="shared" si="22"/>
        <v>1700000</v>
      </c>
    </row>
    <row r="131" spans="1:7" s="253" customFormat="1" x14ac:dyDescent="0.25">
      <c r="A131" s="86">
        <v>3</v>
      </c>
      <c r="B131" s="86" t="s">
        <v>32</v>
      </c>
      <c r="C131" s="236">
        <v>1141950.3500000001</v>
      </c>
      <c r="D131" s="236">
        <v>1399450</v>
      </c>
      <c r="E131" s="236">
        <f>E132+E133+E134+E135</f>
        <v>1499000</v>
      </c>
      <c r="F131" s="236">
        <f t="shared" ref="F131:G131" si="23">F132+F133+F134+F135</f>
        <v>1599000</v>
      </c>
      <c r="G131" s="236">
        <f t="shared" si="23"/>
        <v>1699000</v>
      </c>
    </row>
    <row r="132" spans="1:7" s="253" customFormat="1" x14ac:dyDescent="0.25">
      <c r="A132" s="86">
        <v>31</v>
      </c>
      <c r="B132" s="86" t="s">
        <v>33</v>
      </c>
      <c r="C132" s="236">
        <v>1132594.32</v>
      </c>
      <c r="D132" s="236">
        <v>1393883.5</v>
      </c>
      <c r="E132" s="236">
        <v>1493645</v>
      </c>
      <c r="F132" s="236">
        <v>1593645</v>
      </c>
      <c r="G132" s="270">
        <v>1693645</v>
      </c>
    </row>
    <row r="133" spans="1:7" s="253" customFormat="1" x14ac:dyDescent="0.25">
      <c r="A133" s="86">
        <v>32</v>
      </c>
      <c r="B133" s="86" t="s">
        <v>34</v>
      </c>
      <c r="C133" s="236">
        <v>8651.49</v>
      </c>
      <c r="D133" s="236">
        <v>5130</v>
      </c>
      <c r="E133" s="236">
        <v>4920</v>
      </c>
      <c r="F133" s="236">
        <v>4920</v>
      </c>
      <c r="G133" s="236">
        <v>4920</v>
      </c>
    </row>
    <row r="134" spans="1:7" s="253" customFormat="1" x14ac:dyDescent="0.25">
      <c r="A134" s="86">
        <v>34</v>
      </c>
      <c r="B134" s="86" t="s">
        <v>95</v>
      </c>
      <c r="C134" s="69">
        <v>235.81</v>
      </c>
      <c r="D134" s="251">
        <v>0</v>
      </c>
      <c r="E134" s="236">
        <v>0</v>
      </c>
      <c r="F134" s="236">
        <v>0</v>
      </c>
      <c r="G134" s="236">
        <v>0</v>
      </c>
    </row>
    <row r="135" spans="1:7" s="253" customFormat="1" x14ac:dyDescent="0.25">
      <c r="A135" s="86">
        <v>38</v>
      </c>
      <c r="B135" s="86" t="s">
        <v>79</v>
      </c>
      <c r="C135" s="69">
        <v>468.73</v>
      </c>
      <c r="D135" s="260">
        <v>436.5</v>
      </c>
      <c r="E135" s="236">
        <v>435</v>
      </c>
      <c r="F135" s="236">
        <v>435</v>
      </c>
      <c r="G135" s="236">
        <v>435</v>
      </c>
    </row>
    <row r="136" spans="1:7" s="253" customFormat="1" x14ac:dyDescent="0.25">
      <c r="A136" s="86">
        <v>4</v>
      </c>
      <c r="B136" s="86" t="s">
        <v>35</v>
      </c>
      <c r="C136" s="236">
        <v>602.33000000000004</v>
      </c>
      <c r="D136" s="260">
        <v>550</v>
      </c>
      <c r="E136" s="236">
        <v>1000</v>
      </c>
      <c r="F136" s="236">
        <v>1000</v>
      </c>
      <c r="G136" s="236">
        <v>1000</v>
      </c>
    </row>
    <row r="137" spans="1:7" s="253" customFormat="1" x14ac:dyDescent="0.25">
      <c r="A137" s="86">
        <v>41</v>
      </c>
      <c r="B137" s="86" t="s">
        <v>36</v>
      </c>
      <c r="C137" s="236">
        <v>0</v>
      </c>
      <c r="D137" s="236">
        <v>0</v>
      </c>
      <c r="E137" s="236">
        <v>0</v>
      </c>
      <c r="F137" s="236">
        <v>0</v>
      </c>
      <c r="G137" s="236">
        <v>0</v>
      </c>
    </row>
    <row r="138" spans="1:7" s="253" customFormat="1" x14ac:dyDescent="0.25">
      <c r="A138" s="86">
        <v>42</v>
      </c>
      <c r="B138" s="86" t="s">
        <v>80</v>
      </c>
      <c r="C138" s="236">
        <v>602.33000000000004</v>
      </c>
      <c r="D138" s="236">
        <v>550</v>
      </c>
      <c r="E138" s="236">
        <v>1000</v>
      </c>
      <c r="F138" s="236">
        <v>1000</v>
      </c>
      <c r="G138" s="236">
        <v>1000</v>
      </c>
    </row>
    <row r="139" spans="1:7" s="253" customFormat="1" x14ac:dyDescent="0.25">
      <c r="A139" s="86">
        <v>952</v>
      </c>
      <c r="B139" s="87" t="s">
        <v>96</v>
      </c>
      <c r="C139" s="236">
        <v>854.19</v>
      </c>
      <c r="D139" s="236">
        <v>0</v>
      </c>
      <c r="E139" s="236">
        <v>0</v>
      </c>
      <c r="F139" s="236">
        <v>0</v>
      </c>
      <c r="G139" s="236">
        <v>0</v>
      </c>
    </row>
    <row r="140" spans="1:7" s="253" customFormat="1" x14ac:dyDescent="0.25">
      <c r="A140" s="93">
        <v>54</v>
      </c>
      <c r="B140" s="92" t="s">
        <v>788</v>
      </c>
      <c r="C140" s="250">
        <v>9290</v>
      </c>
      <c r="D140" s="250">
        <v>12632.8</v>
      </c>
      <c r="E140" s="250">
        <f>E141+E144</f>
        <v>12000</v>
      </c>
      <c r="F140" s="250">
        <f t="shared" ref="F140:G140" si="24">F141+F144</f>
        <v>12000</v>
      </c>
      <c r="G140" s="250">
        <f t="shared" si="24"/>
        <v>12000</v>
      </c>
    </row>
    <row r="141" spans="1:7" s="253" customFormat="1" x14ac:dyDescent="0.25">
      <c r="A141" s="86">
        <v>3</v>
      </c>
      <c r="B141" s="86" t="s">
        <v>32</v>
      </c>
      <c r="C141" s="236">
        <v>6042.49</v>
      </c>
      <c r="D141" s="236">
        <v>2005.79</v>
      </c>
      <c r="E141" s="236">
        <v>6200</v>
      </c>
      <c r="F141" s="236">
        <v>6200</v>
      </c>
      <c r="G141" s="236">
        <v>6200</v>
      </c>
    </row>
    <row r="142" spans="1:7" s="253" customFormat="1" x14ac:dyDescent="0.25">
      <c r="A142" s="86">
        <v>32</v>
      </c>
      <c r="B142" s="86" t="s">
        <v>34</v>
      </c>
      <c r="C142" s="236">
        <v>6042.49</v>
      </c>
      <c r="D142" s="236">
        <v>2005.79</v>
      </c>
      <c r="E142" s="236">
        <v>6200</v>
      </c>
      <c r="F142" s="236">
        <v>6200</v>
      </c>
      <c r="G142" s="236">
        <v>6200</v>
      </c>
    </row>
    <row r="143" spans="1:7" s="253" customFormat="1" x14ac:dyDescent="0.25">
      <c r="A143" s="86">
        <v>34</v>
      </c>
      <c r="B143" s="86" t="s">
        <v>95</v>
      </c>
      <c r="C143" s="236">
        <v>0</v>
      </c>
      <c r="D143" s="236">
        <v>0</v>
      </c>
      <c r="E143" s="236">
        <v>0</v>
      </c>
      <c r="F143" s="236">
        <v>0</v>
      </c>
      <c r="G143" s="236">
        <v>0</v>
      </c>
    </row>
    <row r="144" spans="1:7" s="253" customFormat="1" x14ac:dyDescent="0.25">
      <c r="A144" s="86">
        <v>4</v>
      </c>
      <c r="B144" s="86" t="s">
        <v>35</v>
      </c>
      <c r="C144" s="236">
        <v>3247.51</v>
      </c>
      <c r="D144" s="236">
        <v>10627.01</v>
      </c>
      <c r="E144" s="236">
        <v>5800</v>
      </c>
      <c r="F144" s="236">
        <v>5800</v>
      </c>
      <c r="G144" s="236">
        <v>5800</v>
      </c>
    </row>
    <row r="145" spans="1:7" s="253" customFormat="1" x14ac:dyDescent="0.25">
      <c r="A145" s="86">
        <v>42</v>
      </c>
      <c r="B145" s="86" t="s">
        <v>80</v>
      </c>
      <c r="C145" s="236">
        <v>3247.51</v>
      </c>
      <c r="D145" s="236">
        <v>10627.01</v>
      </c>
      <c r="E145" s="236">
        <v>5800</v>
      </c>
      <c r="F145" s="236">
        <v>5800</v>
      </c>
      <c r="G145" s="236">
        <v>5800</v>
      </c>
    </row>
    <row r="146" spans="1:7" s="253" customFormat="1" x14ac:dyDescent="0.25">
      <c r="A146" s="93">
        <v>57</v>
      </c>
      <c r="B146" s="92" t="s">
        <v>789</v>
      </c>
      <c r="C146" s="250">
        <v>25528.05</v>
      </c>
      <c r="D146" s="250">
        <v>85000</v>
      </c>
      <c r="E146" s="250">
        <f>E147+E151</f>
        <v>28000</v>
      </c>
      <c r="F146" s="250">
        <f t="shared" ref="F146:G146" si="25">F147+F151</f>
        <v>25000</v>
      </c>
      <c r="G146" s="250">
        <f t="shared" si="25"/>
        <v>25000</v>
      </c>
    </row>
    <row r="147" spans="1:7" s="253" customFormat="1" x14ac:dyDescent="0.25">
      <c r="A147" s="86">
        <v>3</v>
      </c>
      <c r="B147" s="86" t="s">
        <v>32</v>
      </c>
      <c r="C147" s="236">
        <v>25208.04</v>
      </c>
      <c r="D147" s="236">
        <v>69663.850000000006</v>
      </c>
      <c r="E147" s="236">
        <f>E148+E149+E150</f>
        <v>25000</v>
      </c>
      <c r="F147" s="236">
        <f t="shared" ref="F147:G147" si="26">F148+F149+F150</f>
        <v>24000</v>
      </c>
      <c r="G147" s="236">
        <f t="shared" si="26"/>
        <v>24000</v>
      </c>
    </row>
    <row r="148" spans="1:7" s="253" customFormat="1" x14ac:dyDescent="0.25">
      <c r="A148" s="86">
        <v>31</v>
      </c>
      <c r="B148" s="86" t="s">
        <v>33</v>
      </c>
      <c r="C148" s="236">
        <v>3902.82</v>
      </c>
      <c r="D148" s="236">
        <v>0</v>
      </c>
      <c r="E148" s="236">
        <v>0</v>
      </c>
      <c r="F148" s="236">
        <v>0</v>
      </c>
      <c r="G148" s="236">
        <v>0</v>
      </c>
    </row>
    <row r="149" spans="1:7" s="253" customFormat="1" x14ac:dyDescent="0.25">
      <c r="A149" s="86">
        <v>32</v>
      </c>
      <c r="B149" s="86" t="s">
        <v>34</v>
      </c>
      <c r="C149" s="236">
        <v>21305.22</v>
      </c>
      <c r="D149" s="236">
        <v>69663.850000000006</v>
      </c>
      <c r="E149" s="236">
        <v>25000</v>
      </c>
      <c r="F149" s="236">
        <v>24000</v>
      </c>
      <c r="G149" s="270">
        <v>24000</v>
      </c>
    </row>
    <row r="150" spans="1:7" s="253" customFormat="1" x14ac:dyDescent="0.25">
      <c r="A150" s="86">
        <v>34</v>
      </c>
      <c r="B150" s="86" t="s">
        <v>95</v>
      </c>
      <c r="C150" s="236">
        <v>0</v>
      </c>
      <c r="D150" s="236">
        <v>0</v>
      </c>
      <c r="E150" s="236">
        <v>0</v>
      </c>
      <c r="F150" s="236">
        <v>0</v>
      </c>
      <c r="G150" s="236">
        <v>0</v>
      </c>
    </row>
    <row r="151" spans="1:7" s="253" customFormat="1" x14ac:dyDescent="0.25">
      <c r="A151" s="86">
        <v>4</v>
      </c>
      <c r="B151" s="86" t="s">
        <v>35</v>
      </c>
      <c r="C151" s="236">
        <v>0</v>
      </c>
      <c r="D151" s="236">
        <v>15000</v>
      </c>
      <c r="E151" s="236">
        <v>3000</v>
      </c>
      <c r="F151" s="236">
        <v>1000</v>
      </c>
      <c r="G151" s="236">
        <v>1000</v>
      </c>
    </row>
    <row r="152" spans="1:7" s="253" customFormat="1" x14ac:dyDescent="0.25">
      <c r="A152" s="86">
        <v>42</v>
      </c>
      <c r="B152" s="86" t="s">
        <v>80</v>
      </c>
      <c r="C152" s="236">
        <v>0</v>
      </c>
      <c r="D152" s="236">
        <v>15000</v>
      </c>
      <c r="E152" s="236">
        <v>3000</v>
      </c>
      <c r="F152" s="236">
        <v>1000</v>
      </c>
      <c r="G152" s="236">
        <v>1000</v>
      </c>
    </row>
    <row r="153" spans="1:7" s="253" customFormat="1" x14ac:dyDescent="0.25">
      <c r="A153" s="86">
        <v>45</v>
      </c>
      <c r="B153" s="86" t="s">
        <v>81</v>
      </c>
      <c r="C153" s="236">
        <v>0</v>
      </c>
      <c r="D153" s="236">
        <v>5000</v>
      </c>
      <c r="E153" s="236">
        <v>0</v>
      </c>
      <c r="F153" s="236">
        <v>0</v>
      </c>
      <c r="G153" s="236">
        <v>0</v>
      </c>
    </row>
    <row r="154" spans="1:7" s="253" customFormat="1" x14ac:dyDescent="0.25">
      <c r="A154" s="86">
        <v>957</v>
      </c>
      <c r="B154" s="87" t="s">
        <v>97</v>
      </c>
      <c r="C154" s="236">
        <v>320.01</v>
      </c>
      <c r="D154" s="236">
        <v>336.15</v>
      </c>
      <c r="E154" s="236">
        <v>0</v>
      </c>
      <c r="F154" s="236">
        <v>0</v>
      </c>
      <c r="G154" s="236">
        <v>0</v>
      </c>
    </row>
    <row r="155" spans="1:7" s="253" customFormat="1" ht="15" customHeight="1" x14ac:dyDescent="0.25">
      <c r="A155" s="89">
        <v>6</v>
      </c>
      <c r="B155" s="90" t="s">
        <v>94</v>
      </c>
      <c r="C155" s="274"/>
      <c r="D155" s="236"/>
      <c r="E155" s="261"/>
      <c r="F155" s="236"/>
      <c r="G155" s="270"/>
    </row>
    <row r="156" spans="1:7" s="253" customFormat="1" x14ac:dyDescent="0.25">
      <c r="A156" s="93">
        <v>62</v>
      </c>
      <c r="B156" s="296" t="s">
        <v>786</v>
      </c>
      <c r="C156" s="250">
        <v>2002.35</v>
      </c>
      <c r="D156" s="250">
        <v>6702.1</v>
      </c>
      <c r="E156" s="250">
        <v>5000</v>
      </c>
      <c r="F156" s="250">
        <v>5000</v>
      </c>
      <c r="G156" s="250">
        <v>5000</v>
      </c>
    </row>
    <row r="157" spans="1:7" s="253" customFormat="1" x14ac:dyDescent="0.25">
      <c r="A157" s="86">
        <v>3</v>
      </c>
      <c r="B157" s="86" t="s">
        <v>32</v>
      </c>
      <c r="C157" s="236">
        <v>1602.35</v>
      </c>
      <c r="D157" s="236">
        <v>2840</v>
      </c>
      <c r="E157" s="236">
        <v>3100</v>
      </c>
      <c r="F157" s="236">
        <v>3100</v>
      </c>
      <c r="G157" s="236">
        <v>3100</v>
      </c>
    </row>
    <row r="158" spans="1:7" s="253" customFormat="1" x14ac:dyDescent="0.25">
      <c r="A158" s="86">
        <v>32</v>
      </c>
      <c r="B158" s="86" t="s">
        <v>34</v>
      </c>
      <c r="C158" s="236">
        <v>1602.35</v>
      </c>
      <c r="D158" s="236">
        <v>2840</v>
      </c>
      <c r="E158" s="236">
        <v>3100</v>
      </c>
      <c r="F158" s="236">
        <v>3100</v>
      </c>
      <c r="G158" s="236">
        <v>3100</v>
      </c>
    </row>
    <row r="159" spans="1:7" s="253" customFormat="1" x14ac:dyDescent="0.25">
      <c r="A159" s="86">
        <v>4</v>
      </c>
      <c r="B159" s="86" t="s">
        <v>35</v>
      </c>
      <c r="C159" s="236">
        <v>400</v>
      </c>
      <c r="D159" s="236">
        <v>3862.1</v>
      </c>
      <c r="E159" s="236">
        <v>1900</v>
      </c>
      <c r="F159" s="236">
        <v>1900</v>
      </c>
      <c r="G159" s="236">
        <v>1900</v>
      </c>
    </row>
    <row r="160" spans="1:7" s="253" customFormat="1" x14ac:dyDescent="0.25">
      <c r="A160" s="86">
        <v>42</v>
      </c>
      <c r="B160" s="86" t="s">
        <v>80</v>
      </c>
      <c r="C160" s="236">
        <v>400</v>
      </c>
      <c r="D160" s="236">
        <v>3862.1</v>
      </c>
      <c r="E160" s="236">
        <v>1900</v>
      </c>
      <c r="F160" s="236">
        <v>1900</v>
      </c>
      <c r="G160" s="236">
        <v>1900</v>
      </c>
    </row>
    <row r="163" spans="1:7" ht="15.75" x14ac:dyDescent="0.25">
      <c r="B163" s="324" t="s">
        <v>42</v>
      </c>
      <c r="C163" s="324"/>
      <c r="D163" s="324"/>
      <c r="E163" s="324"/>
      <c r="F163" s="324"/>
      <c r="G163" s="324"/>
    </row>
    <row r="164" spans="1:7" ht="18.75" x14ac:dyDescent="0.25">
      <c r="B164" s="238"/>
      <c r="C164" s="238"/>
      <c r="D164" s="238"/>
      <c r="E164" s="238"/>
      <c r="F164" s="238"/>
      <c r="G164" s="238"/>
    </row>
    <row r="165" spans="1:7" ht="25.5" x14ac:dyDescent="0.25">
      <c r="A165" s="244" t="s">
        <v>39</v>
      </c>
      <c r="B165" s="245" t="s">
        <v>21</v>
      </c>
      <c r="C165" s="246" t="s">
        <v>60</v>
      </c>
      <c r="D165" s="246" t="s">
        <v>61</v>
      </c>
      <c r="E165" s="247" t="s">
        <v>62</v>
      </c>
      <c r="F165" s="247" t="s">
        <v>63</v>
      </c>
      <c r="G165" s="247" t="s">
        <v>64</v>
      </c>
    </row>
    <row r="166" spans="1:7" x14ac:dyDescent="0.25">
      <c r="A166" s="248">
        <v>1</v>
      </c>
      <c r="B166" s="248">
        <v>2</v>
      </c>
      <c r="C166" s="248">
        <v>3</v>
      </c>
      <c r="D166" s="248">
        <v>4</v>
      </c>
      <c r="E166" s="248">
        <v>5</v>
      </c>
      <c r="F166" s="248">
        <v>6</v>
      </c>
      <c r="G166" s="248">
        <v>7</v>
      </c>
    </row>
    <row r="167" spans="1:7" x14ac:dyDescent="0.25">
      <c r="A167" s="49"/>
      <c r="B167" s="35" t="s">
        <v>31</v>
      </c>
      <c r="C167" s="88">
        <f>C168</f>
        <v>1400816.75</v>
      </c>
      <c r="D167" s="69">
        <v>1739021.32</v>
      </c>
      <c r="E167" s="69">
        <f>E168</f>
        <v>1728228.14</v>
      </c>
      <c r="F167" s="69">
        <f t="shared" ref="F167:G167" si="27">F168</f>
        <v>1825228.14</v>
      </c>
      <c r="G167" s="69">
        <f t="shared" si="27"/>
        <v>1925228.14</v>
      </c>
    </row>
    <row r="168" spans="1:7" x14ac:dyDescent="0.25">
      <c r="A168" s="49" t="s">
        <v>101</v>
      </c>
      <c r="B168" s="35" t="s">
        <v>102</v>
      </c>
      <c r="C168" s="88">
        <f>C169+C171</f>
        <v>1400816.75</v>
      </c>
      <c r="D168" s="69">
        <v>1739021.32</v>
      </c>
      <c r="E168" s="69">
        <f>E169+E171</f>
        <v>1728228.14</v>
      </c>
      <c r="F168" s="69">
        <f t="shared" ref="F168:G168" si="28">F169+F171</f>
        <v>1825228.14</v>
      </c>
      <c r="G168" s="69">
        <f t="shared" si="28"/>
        <v>1925228.14</v>
      </c>
    </row>
    <row r="169" spans="1:7" x14ac:dyDescent="0.25">
      <c r="A169" s="96" t="s">
        <v>103</v>
      </c>
      <c r="B169" s="36" t="s">
        <v>107</v>
      </c>
      <c r="C169" s="88">
        <v>1377140.36</v>
      </c>
      <c r="D169" s="69">
        <v>1719021.32</v>
      </c>
      <c r="E169" s="69">
        <v>1713328.14</v>
      </c>
      <c r="F169" s="69">
        <v>1810328.14</v>
      </c>
      <c r="G169" s="69">
        <v>1910328.14</v>
      </c>
    </row>
    <row r="170" spans="1:7" x14ac:dyDescent="0.25">
      <c r="A170" s="97" t="s">
        <v>104</v>
      </c>
      <c r="B170" s="37" t="s">
        <v>108</v>
      </c>
      <c r="C170" s="88">
        <v>1377140.36</v>
      </c>
      <c r="D170" s="69">
        <v>1719021.32</v>
      </c>
      <c r="E170" s="69">
        <v>1713328.14</v>
      </c>
      <c r="F170" s="69">
        <v>1816460.6400000001</v>
      </c>
      <c r="G170" s="69">
        <v>1916460.64</v>
      </c>
    </row>
    <row r="171" spans="1:7" x14ac:dyDescent="0.25">
      <c r="A171" s="97" t="s">
        <v>105</v>
      </c>
      <c r="B171" s="37" t="s">
        <v>109</v>
      </c>
      <c r="C171" s="88">
        <v>23676.39</v>
      </c>
      <c r="D171" s="69">
        <v>20000</v>
      </c>
      <c r="E171" s="69">
        <v>14900</v>
      </c>
      <c r="F171" s="69">
        <v>14900</v>
      </c>
      <c r="G171" s="69">
        <v>14900</v>
      </c>
    </row>
    <row r="172" spans="1:7" x14ac:dyDescent="0.25">
      <c r="A172" s="97" t="s">
        <v>106</v>
      </c>
      <c r="B172" s="37" t="s">
        <v>109</v>
      </c>
      <c r="C172" s="88">
        <v>23676.39</v>
      </c>
      <c r="D172" s="69">
        <v>20000</v>
      </c>
      <c r="E172" s="69">
        <v>14900</v>
      </c>
      <c r="F172" s="69">
        <v>14900</v>
      </c>
      <c r="G172" s="69">
        <v>14900</v>
      </c>
    </row>
  </sheetData>
  <mergeCells count="6">
    <mergeCell ref="A19:H19"/>
    <mergeCell ref="A43:H43"/>
    <mergeCell ref="B163:G163"/>
    <mergeCell ref="A2:G2"/>
    <mergeCell ref="A4:G4"/>
    <mergeCell ref="A51:G51"/>
  </mergeCells>
  <pageMargins left="0.70866141732283472" right="0.70866141732283472" top="0.74803149606299213" bottom="0.74803149606299213" header="0.31496062992125984" footer="0.31496062992125984"/>
  <pageSetup paperSize="9" scale="87" orientation="landscape" horizontalDpi="4294967293" r:id="rId1"/>
  <rowBreaks count="6" manualBreakCount="6">
    <brk id="28" max="6" man="1"/>
    <brk id="49" max="6" man="1"/>
    <brk id="77" max="6" man="1"/>
    <brk id="98" max="6" man="1"/>
    <brk id="128" max="6" man="1"/>
    <brk id="16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2"/>
  <sheetViews>
    <sheetView workbookViewId="0">
      <selection activeCell="A2" sqref="A2:G2"/>
    </sheetView>
  </sheetViews>
  <sheetFormatPr defaultColWidth="8.85546875" defaultRowHeight="15" x14ac:dyDescent="0.25"/>
  <cols>
    <col min="1" max="1" width="7.85546875" style="27" bestFit="1" customWidth="1"/>
    <col min="2" max="2" width="44.7109375" style="27" customWidth="1"/>
    <col min="3" max="4" width="19.5703125" style="27" customWidth="1"/>
    <col min="5" max="8" width="19.42578125" style="27" customWidth="1"/>
    <col min="9" max="10" width="25.28515625" style="27" customWidth="1"/>
    <col min="11" max="16384" width="8.85546875" style="27"/>
  </cols>
  <sheetData>
    <row r="1" spans="1:10" ht="18.75" x14ac:dyDescent="0.25">
      <c r="A1" s="50"/>
      <c r="B1" s="26"/>
      <c r="C1" s="26"/>
      <c r="D1" s="26"/>
      <c r="E1" s="26"/>
      <c r="F1" s="26"/>
      <c r="G1" s="26"/>
      <c r="H1" s="26"/>
      <c r="I1" s="26"/>
      <c r="J1" s="26"/>
    </row>
    <row r="2" spans="1:10" ht="15.6" customHeight="1" x14ac:dyDescent="0.25">
      <c r="A2" s="325" t="s">
        <v>43</v>
      </c>
      <c r="B2" s="325"/>
      <c r="C2" s="325"/>
      <c r="D2" s="325"/>
      <c r="E2" s="325"/>
      <c r="F2" s="325"/>
      <c r="G2" s="325"/>
      <c r="H2" s="48"/>
      <c r="I2" s="29"/>
      <c r="J2" s="29"/>
    </row>
    <row r="3" spans="1:10" ht="18.75" x14ac:dyDescent="0.25">
      <c r="A3" s="26"/>
      <c r="B3" s="26"/>
      <c r="C3" s="26"/>
      <c r="D3" s="26"/>
      <c r="E3" s="26"/>
      <c r="F3" s="26"/>
      <c r="G3" s="26"/>
      <c r="H3" s="26"/>
      <c r="I3" s="28"/>
      <c r="J3" s="28"/>
    </row>
    <row r="4" spans="1:10" ht="15.6" customHeight="1" x14ac:dyDescent="0.25">
      <c r="A4" s="325" t="s">
        <v>44</v>
      </c>
      <c r="B4" s="325"/>
      <c r="C4" s="325"/>
      <c r="D4" s="325"/>
      <c r="E4" s="325"/>
      <c r="F4" s="325"/>
      <c r="G4" s="325"/>
      <c r="H4" s="48"/>
      <c r="I4" s="30"/>
      <c r="J4" s="30"/>
    </row>
    <row r="5" spans="1:10" ht="18.75" x14ac:dyDescent="0.25">
      <c r="A5" s="26"/>
      <c r="B5" s="26"/>
      <c r="C5" s="26"/>
      <c r="D5" s="26"/>
      <c r="E5" s="26"/>
      <c r="F5" s="26"/>
      <c r="G5" s="26"/>
      <c r="H5" s="26"/>
      <c r="I5" s="28"/>
      <c r="J5" s="28"/>
    </row>
    <row r="6" spans="1:10" ht="25.5" x14ac:dyDescent="0.25">
      <c r="A6" s="31" t="s">
        <v>39</v>
      </c>
      <c r="B6" s="32" t="s">
        <v>21</v>
      </c>
      <c r="C6" s="52" t="s">
        <v>60</v>
      </c>
      <c r="D6" s="52" t="s">
        <v>61</v>
      </c>
      <c r="E6" s="53" t="s">
        <v>62</v>
      </c>
      <c r="F6" s="53" t="s">
        <v>63</v>
      </c>
      <c r="G6" s="53" t="s">
        <v>64</v>
      </c>
    </row>
    <row r="7" spans="1:10" s="34" customFormat="1" ht="11.25" x14ac:dyDescent="0.2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</row>
    <row r="8" spans="1:10" x14ac:dyDescent="0.25">
      <c r="A8" s="35">
        <v>8</v>
      </c>
      <c r="B8" s="35" t="s">
        <v>45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</row>
    <row r="9" spans="1:10" x14ac:dyDescent="0.25">
      <c r="A9" s="46">
        <v>84</v>
      </c>
      <c r="B9" s="36" t="s">
        <v>46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</row>
    <row r="10" spans="1:10" x14ac:dyDescent="0.25">
      <c r="A10" s="46" t="s">
        <v>28</v>
      </c>
      <c r="B10" s="40"/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10" x14ac:dyDescent="0.25">
      <c r="A11" s="35">
        <v>5</v>
      </c>
      <c r="B11" s="42" t="s">
        <v>47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</row>
    <row r="12" spans="1:10" x14ac:dyDescent="0.25">
      <c r="A12" s="46">
        <v>54</v>
      </c>
      <c r="B12" s="43" t="s">
        <v>48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10" x14ac:dyDescent="0.25">
      <c r="A13" s="46" t="s">
        <v>28</v>
      </c>
      <c r="B13" s="42"/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6" spans="1:10" ht="15.75" x14ac:dyDescent="0.25">
      <c r="B16" s="325" t="s">
        <v>49</v>
      </c>
      <c r="C16" s="325"/>
      <c r="D16" s="325"/>
      <c r="E16" s="325"/>
      <c r="F16" s="325"/>
      <c r="G16" s="325"/>
    </row>
    <row r="17" spans="1:7" ht="18.75" x14ac:dyDescent="0.25">
      <c r="B17" s="26"/>
      <c r="C17" s="26"/>
      <c r="D17" s="26"/>
      <c r="E17" s="26"/>
      <c r="F17" s="26"/>
      <c r="G17" s="26"/>
    </row>
    <row r="18" spans="1:7" ht="25.5" x14ac:dyDescent="0.25">
      <c r="A18" s="31" t="s">
        <v>39</v>
      </c>
      <c r="B18" s="32" t="s">
        <v>21</v>
      </c>
      <c r="C18" s="52" t="s">
        <v>60</v>
      </c>
      <c r="D18" s="52" t="s">
        <v>61</v>
      </c>
      <c r="E18" s="53" t="s">
        <v>62</v>
      </c>
      <c r="F18" s="53" t="s">
        <v>63</v>
      </c>
      <c r="G18" s="53" t="s">
        <v>64</v>
      </c>
    </row>
    <row r="19" spans="1:7" ht="10.15" customHeight="1" x14ac:dyDescent="0.25">
      <c r="A19" s="33">
        <v>1</v>
      </c>
      <c r="B19" s="33">
        <v>2</v>
      </c>
      <c r="C19" s="33">
        <v>3</v>
      </c>
      <c r="D19" s="33">
        <v>4</v>
      </c>
      <c r="E19" s="33">
        <v>5</v>
      </c>
      <c r="F19" s="33">
        <v>6</v>
      </c>
      <c r="G19" s="33">
        <v>7</v>
      </c>
    </row>
    <row r="20" spans="1:7" x14ac:dyDescent="0.25">
      <c r="A20" s="35">
        <v>8</v>
      </c>
      <c r="B20" s="35" t="s">
        <v>56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</row>
    <row r="21" spans="1:7" x14ac:dyDescent="0.25">
      <c r="A21" s="46">
        <v>81</v>
      </c>
      <c r="B21" s="36" t="s">
        <v>57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</row>
    <row r="22" spans="1:7" x14ac:dyDescent="0.25">
      <c r="A22" s="56" t="s">
        <v>28</v>
      </c>
      <c r="B22" s="36"/>
      <c r="C22" s="51">
        <v>0</v>
      </c>
      <c r="D22" s="51">
        <v>0</v>
      </c>
      <c r="E22" s="51">
        <v>0</v>
      </c>
      <c r="F22" s="51">
        <v>0</v>
      </c>
      <c r="G22" s="51">
        <v>0</v>
      </c>
    </row>
    <row r="23" spans="1:7" x14ac:dyDescent="0.25">
      <c r="A23" s="51"/>
      <c r="B23" s="45"/>
      <c r="C23" s="51">
        <v>0</v>
      </c>
      <c r="D23" s="51">
        <v>0</v>
      </c>
      <c r="E23" s="51">
        <v>0</v>
      </c>
      <c r="F23" s="51">
        <v>0</v>
      </c>
      <c r="G23" s="51">
        <v>0</v>
      </c>
    </row>
    <row r="24" spans="1:7" x14ac:dyDescent="0.25">
      <c r="A24" s="51"/>
      <c r="B24" s="35" t="s">
        <v>50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7" x14ac:dyDescent="0.25">
      <c r="A25" s="35">
        <v>1</v>
      </c>
      <c r="B25" s="35" t="s">
        <v>40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7" x14ac:dyDescent="0.25">
      <c r="A26" s="46">
        <v>11</v>
      </c>
      <c r="B26" s="36" t="s">
        <v>40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 x14ac:dyDescent="0.25">
      <c r="A27" s="56" t="s">
        <v>28</v>
      </c>
      <c r="B27" s="44"/>
      <c r="C27" s="51">
        <v>0</v>
      </c>
      <c r="D27" s="51">
        <v>0</v>
      </c>
      <c r="E27" s="51">
        <v>0</v>
      </c>
      <c r="F27" s="51">
        <v>0</v>
      </c>
      <c r="G27" s="51">
        <v>0</v>
      </c>
    </row>
    <row r="28" spans="1:7" x14ac:dyDescent="0.25">
      <c r="A28" s="35">
        <v>3</v>
      </c>
      <c r="B28" s="35" t="s">
        <v>54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</row>
    <row r="29" spans="1:7" x14ac:dyDescent="0.25">
      <c r="A29" s="46">
        <v>31</v>
      </c>
      <c r="B29" s="36" t="s">
        <v>41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</row>
    <row r="30" spans="1:7" x14ac:dyDescent="0.25">
      <c r="A30" s="35">
        <v>4</v>
      </c>
      <c r="B30" s="35" t="s">
        <v>55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</row>
    <row r="31" spans="1:7" x14ac:dyDescent="0.25">
      <c r="A31" s="46">
        <v>43</v>
      </c>
      <c r="B31" s="36" t="s">
        <v>53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</row>
    <row r="32" spans="1:7" x14ac:dyDescent="0.25">
      <c r="A32" s="46" t="s">
        <v>28</v>
      </c>
      <c r="B32" s="36"/>
      <c r="C32" s="36">
        <v>0</v>
      </c>
      <c r="D32" s="36">
        <v>0</v>
      </c>
      <c r="E32" s="36">
        <v>0</v>
      </c>
      <c r="F32" s="36">
        <v>0</v>
      </c>
      <c r="G32" s="36">
        <v>0</v>
      </c>
    </row>
  </sheetData>
  <mergeCells count="3">
    <mergeCell ref="B16:G16"/>
    <mergeCell ref="A2:G2"/>
    <mergeCell ref="A4:G4"/>
  </mergeCells>
  <pageMargins left="0.7" right="0.7" top="0.75" bottom="0.75" header="0.3" footer="0.3"/>
  <pageSetup paperSize="9" scale="87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776"/>
  <sheetViews>
    <sheetView zoomScaleNormal="100" workbookViewId="0"/>
  </sheetViews>
  <sheetFormatPr defaultColWidth="8.85546875" defaultRowHeight="15" x14ac:dyDescent="0.25"/>
  <cols>
    <col min="1" max="1" width="35.28515625" style="27" customWidth="1"/>
    <col min="2" max="2" width="34.28515625" style="27" customWidth="1"/>
    <col min="3" max="7" width="25.28515625" style="27" customWidth="1"/>
    <col min="8" max="16384" width="8.85546875" style="27"/>
  </cols>
  <sheetData>
    <row r="1" spans="1:7" ht="18.75" x14ac:dyDescent="0.25">
      <c r="A1" s="50"/>
      <c r="B1" s="26"/>
      <c r="C1" s="26"/>
      <c r="D1" s="26"/>
      <c r="E1" s="26"/>
      <c r="F1" s="28"/>
      <c r="G1" s="28"/>
    </row>
    <row r="2" spans="1:7" ht="15.75" x14ac:dyDescent="0.25">
      <c r="A2" s="325" t="s">
        <v>51</v>
      </c>
      <c r="B2" s="326"/>
      <c r="C2" s="326"/>
      <c r="D2" s="326"/>
      <c r="E2" s="326"/>
      <c r="F2" s="326"/>
      <c r="G2" s="326"/>
    </row>
    <row r="3" spans="1:7" ht="18.75" x14ac:dyDescent="0.25">
      <c r="A3" s="26"/>
      <c r="B3" s="26"/>
      <c r="C3" s="26"/>
      <c r="D3" s="26"/>
      <c r="E3" s="26"/>
      <c r="F3" s="28"/>
      <c r="G3" s="28"/>
    </row>
    <row r="4" spans="1:7" ht="25.5" x14ac:dyDescent="0.25">
      <c r="A4" s="31" t="s">
        <v>52</v>
      </c>
      <c r="B4" s="31" t="s">
        <v>21</v>
      </c>
      <c r="C4" s="52" t="s">
        <v>60</v>
      </c>
      <c r="D4" s="52" t="s">
        <v>61</v>
      </c>
      <c r="E4" s="53" t="s">
        <v>62</v>
      </c>
      <c r="F4" s="53" t="s">
        <v>63</v>
      </c>
      <c r="G4" s="53" t="s">
        <v>64</v>
      </c>
    </row>
    <row r="5" spans="1:7" s="34" customFormat="1" ht="11.25" x14ac:dyDescent="0.2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3">
        <v>6</v>
      </c>
      <c r="G5" s="33">
        <v>7</v>
      </c>
    </row>
    <row r="6" spans="1:7" s="73" customFormat="1" ht="25.5" x14ac:dyDescent="0.25">
      <c r="A6" s="183" t="s">
        <v>110</v>
      </c>
      <c r="B6" s="184" t="s">
        <v>111</v>
      </c>
      <c r="C6" s="185" t="s">
        <v>112</v>
      </c>
      <c r="D6" s="185" t="s">
        <v>113</v>
      </c>
      <c r="E6" s="185" t="s">
        <v>114</v>
      </c>
      <c r="F6" s="185" t="s">
        <v>115</v>
      </c>
      <c r="G6" s="185" t="s">
        <v>116</v>
      </c>
    </row>
    <row r="7" spans="1:7" s="73" customFormat="1" ht="17.25" customHeight="1" x14ac:dyDescent="0.25">
      <c r="A7" s="327" t="s">
        <v>117</v>
      </c>
      <c r="B7" s="328"/>
      <c r="C7" s="328"/>
      <c r="D7" s="328"/>
      <c r="E7" s="328"/>
      <c r="F7" s="328"/>
      <c r="G7" s="329"/>
    </row>
    <row r="8" spans="1:7" s="73" customFormat="1" x14ac:dyDescent="0.25">
      <c r="A8" s="327" t="s">
        <v>118</v>
      </c>
      <c r="B8" s="328"/>
      <c r="C8" s="328"/>
      <c r="D8" s="328"/>
      <c r="E8" s="328"/>
      <c r="F8" s="328"/>
      <c r="G8" s="329"/>
    </row>
    <row r="9" spans="1:7" s="73" customFormat="1" x14ac:dyDescent="0.25">
      <c r="A9" s="327" t="s">
        <v>119</v>
      </c>
      <c r="B9" s="328"/>
      <c r="C9" s="328"/>
      <c r="D9" s="328"/>
      <c r="E9" s="328"/>
      <c r="F9" s="328"/>
      <c r="G9" s="329"/>
    </row>
    <row r="10" spans="1:7" s="189" customFormat="1" ht="15.75" customHeight="1" x14ac:dyDescent="0.2">
      <c r="A10" s="186">
        <v>1</v>
      </c>
      <c r="B10" s="187" t="s">
        <v>40</v>
      </c>
      <c r="C10" s="233">
        <v>181081.14</v>
      </c>
      <c r="D10" s="188">
        <f>D22+D70+D101+D134+D556+D618+D662+D705+D742</f>
        <v>181986.41999999998</v>
      </c>
      <c r="E10" s="188">
        <v>149728.14000000001</v>
      </c>
      <c r="F10" s="188">
        <v>149728.14000000001</v>
      </c>
      <c r="G10" s="188">
        <v>149728.14000000001</v>
      </c>
    </row>
    <row r="11" spans="1:7" s="189" customFormat="1" ht="15.75" customHeight="1" x14ac:dyDescent="0.2">
      <c r="A11" s="186">
        <v>3</v>
      </c>
      <c r="B11" s="187" t="s">
        <v>41</v>
      </c>
      <c r="C11" s="233">
        <v>29905.35</v>
      </c>
      <c r="D11" s="188">
        <f>D253</f>
        <v>40000</v>
      </c>
      <c r="E11" s="188">
        <v>21000</v>
      </c>
      <c r="F11" s="188">
        <v>21000</v>
      </c>
      <c r="G11" s="188">
        <v>21000</v>
      </c>
    </row>
    <row r="12" spans="1:7" s="189" customFormat="1" ht="15.75" customHeight="1" x14ac:dyDescent="0.2">
      <c r="A12" s="186">
        <v>4</v>
      </c>
      <c r="B12" s="187" t="s">
        <v>120</v>
      </c>
      <c r="C12" s="233">
        <v>10777.19</v>
      </c>
      <c r="D12" s="188">
        <f>D315</f>
        <v>12700</v>
      </c>
      <c r="E12" s="188">
        <v>12500</v>
      </c>
      <c r="F12" s="188">
        <v>12500</v>
      </c>
      <c r="G12" s="188">
        <v>12500</v>
      </c>
    </row>
    <row r="13" spans="1:7" s="189" customFormat="1" ht="15.75" customHeight="1" x14ac:dyDescent="0.2">
      <c r="A13" s="186">
        <v>5</v>
      </c>
      <c r="B13" s="187" t="s">
        <v>92</v>
      </c>
      <c r="C13" s="233">
        <f>SUM(C14:C16)</f>
        <v>1177050.72</v>
      </c>
      <c r="D13" s="188">
        <f t="shared" ref="D13:G13" si="0">SUM(D14:D16)</f>
        <v>1497632.8</v>
      </c>
      <c r="E13" s="188">
        <f t="shared" si="0"/>
        <v>1540000</v>
      </c>
      <c r="F13" s="188">
        <f t="shared" si="0"/>
        <v>1637000</v>
      </c>
      <c r="G13" s="188">
        <f t="shared" si="0"/>
        <v>1737000</v>
      </c>
    </row>
    <row r="14" spans="1:7" s="189" customFormat="1" ht="15.75" customHeight="1" x14ac:dyDescent="0.2">
      <c r="A14" s="190" t="s">
        <v>121</v>
      </c>
      <c r="B14" s="187" t="s">
        <v>122</v>
      </c>
      <c r="C14" s="233">
        <v>1142552.68</v>
      </c>
      <c r="D14" s="188">
        <f>D375</f>
        <v>1400000</v>
      </c>
      <c r="E14" s="188">
        <v>1500000</v>
      </c>
      <c r="F14" s="188">
        <v>1600000</v>
      </c>
      <c r="G14" s="188">
        <v>1700000</v>
      </c>
    </row>
    <row r="15" spans="1:7" s="189" customFormat="1" ht="15.75" customHeight="1" x14ac:dyDescent="0.2">
      <c r="A15" s="190" t="s">
        <v>123</v>
      </c>
      <c r="B15" s="187" t="s">
        <v>124</v>
      </c>
      <c r="C15" s="233">
        <v>9290</v>
      </c>
      <c r="D15" s="188">
        <f>D436</f>
        <v>12632.8</v>
      </c>
      <c r="E15" s="188">
        <v>12000</v>
      </c>
      <c r="F15" s="188">
        <v>12000</v>
      </c>
      <c r="G15" s="188">
        <v>12000</v>
      </c>
    </row>
    <row r="16" spans="1:7" s="189" customFormat="1" ht="15.75" customHeight="1" x14ac:dyDescent="0.2">
      <c r="A16" s="190" t="s">
        <v>125</v>
      </c>
      <c r="B16" s="187" t="s">
        <v>93</v>
      </c>
      <c r="C16" s="233">
        <v>25208.04</v>
      </c>
      <c r="D16" s="188">
        <f>D496</f>
        <v>85000</v>
      </c>
      <c r="E16" s="188">
        <v>28000</v>
      </c>
      <c r="F16" s="188">
        <v>25000</v>
      </c>
      <c r="G16" s="188">
        <v>25000</v>
      </c>
    </row>
    <row r="17" spans="1:7" s="189" customFormat="1" ht="15.75" customHeight="1" x14ac:dyDescent="0.2">
      <c r="A17" s="186">
        <v>6</v>
      </c>
      <c r="B17" s="187" t="s">
        <v>94</v>
      </c>
      <c r="C17" s="233">
        <v>2002.35</v>
      </c>
      <c r="D17" s="188">
        <f>D195</f>
        <v>6702.1</v>
      </c>
      <c r="E17" s="188">
        <v>5000</v>
      </c>
      <c r="F17" s="188">
        <v>5000</v>
      </c>
      <c r="G17" s="188">
        <v>5000</v>
      </c>
    </row>
    <row r="18" spans="1:7" s="189" customFormat="1" ht="15.75" customHeight="1" x14ac:dyDescent="0.2">
      <c r="A18" s="186">
        <v>9</v>
      </c>
      <c r="B18" s="187" t="s">
        <v>126</v>
      </c>
      <c r="C18" s="233" t="s">
        <v>127</v>
      </c>
      <c r="D18" s="188" t="s">
        <v>127</v>
      </c>
      <c r="E18" s="188" t="s">
        <v>127</v>
      </c>
      <c r="F18" s="191" t="s">
        <v>127</v>
      </c>
      <c r="G18" s="191" t="s">
        <v>127</v>
      </c>
    </row>
    <row r="19" spans="1:7" s="189" customFormat="1" ht="15.75" customHeight="1" x14ac:dyDescent="0.2">
      <c r="A19" s="327" t="s">
        <v>128</v>
      </c>
      <c r="B19" s="329"/>
      <c r="C19" s="192">
        <f>SUM(C10:C18)-C13-0.01</f>
        <v>1400816.7400000002</v>
      </c>
      <c r="D19" s="192">
        <f>SUM(D10:D18)-D13</f>
        <v>1739021.3199999996</v>
      </c>
      <c r="E19" s="192">
        <f t="shared" ref="E19:G19" si="1">SUM(E10:E18)-E13</f>
        <v>1728228.1400000001</v>
      </c>
      <c r="F19" s="192">
        <f t="shared" si="1"/>
        <v>1825228.1400000001</v>
      </c>
      <c r="G19" s="192">
        <f t="shared" si="1"/>
        <v>1925228.1400000001</v>
      </c>
    </row>
    <row r="20" spans="1:7" s="73" customFormat="1" ht="34.5" customHeight="1" x14ac:dyDescent="0.25">
      <c r="A20" s="193" t="s">
        <v>129</v>
      </c>
      <c r="B20" s="194" t="s">
        <v>130</v>
      </c>
      <c r="C20" s="68">
        <v>94910.739999999991</v>
      </c>
      <c r="D20" s="68">
        <v>111386.42</v>
      </c>
      <c r="E20" s="68">
        <f>E21+E69+E100</f>
        <v>132060.64000000001</v>
      </c>
      <c r="F20" s="68">
        <f t="shared" ref="F20:G20" si="2">F21+F69+F100</f>
        <v>132060.64000000001</v>
      </c>
      <c r="G20" s="68">
        <f t="shared" si="2"/>
        <v>132060.64000000001</v>
      </c>
    </row>
    <row r="21" spans="1:7" s="73" customFormat="1" ht="30.75" customHeight="1" x14ac:dyDescent="0.25">
      <c r="A21" s="195" t="s">
        <v>131</v>
      </c>
      <c r="B21" s="196" t="s">
        <v>132</v>
      </c>
      <c r="C21" s="68">
        <v>94030.739999999991</v>
      </c>
      <c r="D21" s="68">
        <v>108022.02</v>
      </c>
      <c r="E21" s="68">
        <f>E22</f>
        <v>122060.64</v>
      </c>
      <c r="F21" s="68">
        <f t="shared" ref="F21:G21" si="3">F22</f>
        <v>122060.64</v>
      </c>
      <c r="G21" s="68">
        <f t="shared" si="3"/>
        <v>122060.64</v>
      </c>
    </row>
    <row r="22" spans="1:7" s="73" customFormat="1" ht="25.5" customHeight="1" x14ac:dyDescent="0.25">
      <c r="A22" s="197" t="s">
        <v>251</v>
      </c>
      <c r="B22" s="198" t="s">
        <v>765</v>
      </c>
      <c r="C22" s="68">
        <v>94030.739999999991</v>
      </c>
      <c r="D22" s="68">
        <v>108022.02</v>
      </c>
      <c r="E22" s="68">
        <v>122060.64</v>
      </c>
      <c r="F22" s="68">
        <v>122060.64</v>
      </c>
      <c r="G22" s="68">
        <v>122060.64</v>
      </c>
    </row>
    <row r="23" spans="1:7" s="73" customFormat="1" x14ac:dyDescent="0.25">
      <c r="A23" s="199">
        <v>3</v>
      </c>
      <c r="B23" s="200" t="s">
        <v>32</v>
      </c>
      <c r="C23" s="68">
        <v>94030.739999999991</v>
      </c>
      <c r="D23" s="68">
        <v>108022.02</v>
      </c>
      <c r="E23" s="68">
        <f>E24+E34+E65</f>
        <v>122060.64</v>
      </c>
      <c r="F23" s="68">
        <f t="shared" ref="F23:G23" si="4">F24+F34+F65</f>
        <v>122060.64</v>
      </c>
      <c r="G23" s="68">
        <f t="shared" si="4"/>
        <v>122060.64</v>
      </c>
    </row>
    <row r="24" spans="1:7" s="73" customFormat="1" x14ac:dyDescent="0.25">
      <c r="A24" s="199">
        <v>31</v>
      </c>
      <c r="B24" s="200" t="s">
        <v>33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</row>
    <row r="25" spans="1:7" s="73" customFormat="1" x14ac:dyDescent="0.25">
      <c r="A25" s="201">
        <v>311</v>
      </c>
      <c r="B25" s="202" t="s">
        <v>134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</row>
    <row r="26" spans="1:7" s="73" customFormat="1" ht="15" customHeight="1" x14ac:dyDescent="0.25">
      <c r="A26" s="203">
        <v>3111</v>
      </c>
      <c r="B26" s="204" t="s">
        <v>135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</row>
    <row r="27" spans="1:7" s="73" customFormat="1" ht="14.25" customHeight="1" x14ac:dyDescent="0.25">
      <c r="A27" s="203">
        <v>3113</v>
      </c>
      <c r="B27" s="204" t="s">
        <v>136</v>
      </c>
      <c r="C27" s="68">
        <v>0</v>
      </c>
      <c r="D27" s="68">
        <v>0</v>
      </c>
      <c r="E27" s="68">
        <v>0</v>
      </c>
      <c r="F27" s="68">
        <v>0</v>
      </c>
      <c r="G27" s="68">
        <v>0</v>
      </c>
    </row>
    <row r="28" spans="1:7" s="73" customFormat="1" ht="15" customHeight="1" x14ac:dyDescent="0.25">
      <c r="A28" s="203">
        <v>3114</v>
      </c>
      <c r="B28" s="204" t="s">
        <v>137</v>
      </c>
      <c r="C28" s="68">
        <v>0</v>
      </c>
      <c r="D28" s="68">
        <v>0</v>
      </c>
      <c r="E28" s="68">
        <v>0</v>
      </c>
      <c r="F28" s="68">
        <v>0</v>
      </c>
      <c r="G28" s="68">
        <v>0</v>
      </c>
    </row>
    <row r="29" spans="1:7" s="73" customFormat="1" x14ac:dyDescent="0.25">
      <c r="A29" s="201">
        <v>312</v>
      </c>
      <c r="B29" s="202" t="s">
        <v>138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</row>
    <row r="30" spans="1:7" s="73" customFormat="1" x14ac:dyDescent="0.25">
      <c r="A30" s="203">
        <v>3121</v>
      </c>
      <c r="B30" s="204" t="s">
        <v>138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</row>
    <row r="31" spans="1:7" s="73" customFormat="1" ht="15" customHeight="1" x14ac:dyDescent="0.25">
      <c r="A31" s="201">
        <v>313</v>
      </c>
      <c r="B31" s="202" t="s">
        <v>139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</row>
    <row r="32" spans="1:7" s="73" customFormat="1" x14ac:dyDescent="0.25">
      <c r="A32" s="203">
        <v>3132</v>
      </c>
      <c r="B32" s="204" t="s">
        <v>140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</row>
    <row r="33" spans="1:7" s="73" customFormat="1" ht="22.5" x14ac:dyDescent="0.25">
      <c r="A33" s="203">
        <v>3133</v>
      </c>
      <c r="B33" s="204" t="s">
        <v>141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</row>
    <row r="34" spans="1:7" s="73" customFormat="1" x14ac:dyDescent="0.25">
      <c r="A34" s="199">
        <v>32</v>
      </c>
      <c r="B34" s="200" t="s">
        <v>34</v>
      </c>
      <c r="C34" s="67">
        <v>92619.65</v>
      </c>
      <c r="D34" s="68">
        <v>107022.02</v>
      </c>
      <c r="E34" s="67">
        <f>E35+E40+E47+E57</f>
        <v>120960.64</v>
      </c>
      <c r="F34" s="67">
        <f t="shared" ref="F34:G34" si="5">F35+F40+F47+F57</f>
        <v>120960.64</v>
      </c>
      <c r="G34" s="67">
        <f t="shared" si="5"/>
        <v>120960.64</v>
      </c>
    </row>
    <row r="35" spans="1:7" s="73" customFormat="1" x14ac:dyDescent="0.25">
      <c r="A35" s="201">
        <v>321</v>
      </c>
      <c r="B35" s="202" t="s">
        <v>142</v>
      </c>
      <c r="C35" s="67">
        <v>37988.51</v>
      </c>
      <c r="D35" s="68">
        <v>35550</v>
      </c>
      <c r="E35" s="67">
        <f>E36+E37+E38+E39</f>
        <v>51660.639999999999</v>
      </c>
      <c r="F35" s="67">
        <f t="shared" ref="F35:G35" si="6">F36+F37+F38+F39</f>
        <v>51660.639999999999</v>
      </c>
      <c r="G35" s="67">
        <f t="shared" si="6"/>
        <v>51660.639999999999</v>
      </c>
    </row>
    <row r="36" spans="1:7" s="73" customFormat="1" x14ac:dyDescent="0.25">
      <c r="A36" s="203">
        <v>3211</v>
      </c>
      <c r="B36" s="204" t="s">
        <v>143</v>
      </c>
      <c r="C36" s="205">
        <v>4395.8100000000004</v>
      </c>
      <c r="D36" s="68">
        <v>3000</v>
      </c>
      <c r="E36" s="67">
        <v>4160.6400000000003</v>
      </c>
      <c r="F36" s="67">
        <v>4160.6400000000003</v>
      </c>
      <c r="G36" s="67">
        <v>4160.6400000000003</v>
      </c>
    </row>
    <row r="37" spans="1:7" s="73" customFormat="1" x14ac:dyDescent="0.25">
      <c r="A37" s="206">
        <v>3212</v>
      </c>
      <c r="B37" s="207" t="s">
        <v>144</v>
      </c>
      <c r="C37" s="67">
        <v>32546.11</v>
      </c>
      <c r="D37" s="68">
        <v>30200</v>
      </c>
      <c r="E37" s="67">
        <v>45000</v>
      </c>
      <c r="F37" s="67">
        <v>45000</v>
      </c>
      <c r="G37" s="67">
        <v>45000</v>
      </c>
    </row>
    <row r="38" spans="1:7" s="73" customFormat="1" x14ac:dyDescent="0.25">
      <c r="A38" s="206">
        <v>3213</v>
      </c>
      <c r="B38" s="207" t="s">
        <v>145</v>
      </c>
      <c r="C38" s="67">
        <v>1046.5899999999999</v>
      </c>
      <c r="D38" s="68">
        <v>2350</v>
      </c>
      <c r="E38" s="67">
        <v>2000</v>
      </c>
      <c r="F38" s="67">
        <v>2000</v>
      </c>
      <c r="G38" s="67">
        <v>2000</v>
      </c>
    </row>
    <row r="39" spans="1:7" s="73" customFormat="1" x14ac:dyDescent="0.25">
      <c r="A39" s="206">
        <v>3214</v>
      </c>
      <c r="B39" s="207" t="s">
        <v>146</v>
      </c>
      <c r="C39" s="67">
        <v>0</v>
      </c>
      <c r="D39" s="68">
        <v>0</v>
      </c>
      <c r="E39" s="67">
        <v>500</v>
      </c>
      <c r="F39" s="67">
        <v>500</v>
      </c>
      <c r="G39" s="67">
        <v>500</v>
      </c>
    </row>
    <row r="40" spans="1:7" s="73" customFormat="1" x14ac:dyDescent="0.25">
      <c r="A40" s="201">
        <v>322</v>
      </c>
      <c r="B40" s="202" t="s">
        <v>147</v>
      </c>
      <c r="C40" s="67">
        <v>27539.439999999999</v>
      </c>
      <c r="D40" s="68">
        <v>22982.02</v>
      </c>
      <c r="E40" s="67">
        <f>E41+E42+E43+E44+E45+E46</f>
        <v>27200</v>
      </c>
      <c r="F40" s="67">
        <f t="shared" ref="F40:G40" si="7">F41+F42+F43+F44+F45+F46</f>
        <v>27200</v>
      </c>
      <c r="G40" s="67">
        <f t="shared" si="7"/>
        <v>27200</v>
      </c>
    </row>
    <row r="41" spans="1:7" s="73" customFormat="1" x14ac:dyDescent="0.25">
      <c r="A41" s="206">
        <v>3221</v>
      </c>
      <c r="B41" s="207" t="s">
        <v>148</v>
      </c>
      <c r="C41" s="67">
        <v>8832.3700000000008</v>
      </c>
      <c r="D41" s="68">
        <v>5101.4699999999993</v>
      </c>
      <c r="E41" s="67">
        <v>7100</v>
      </c>
      <c r="F41" s="67">
        <v>7100</v>
      </c>
      <c r="G41" s="67">
        <v>7100</v>
      </c>
    </row>
    <row r="42" spans="1:7" s="73" customFormat="1" x14ac:dyDescent="0.25">
      <c r="A42" s="206">
        <v>3222</v>
      </c>
      <c r="B42" s="207" t="s">
        <v>149</v>
      </c>
      <c r="C42" s="67">
        <v>3120.15</v>
      </c>
      <c r="D42" s="68">
        <v>1900</v>
      </c>
      <c r="E42" s="67">
        <v>2300</v>
      </c>
      <c r="F42" s="67">
        <v>2300</v>
      </c>
      <c r="G42" s="67">
        <v>2300</v>
      </c>
    </row>
    <row r="43" spans="1:7" s="73" customFormat="1" x14ac:dyDescent="0.25">
      <c r="A43" s="206">
        <v>3223</v>
      </c>
      <c r="B43" s="207" t="s">
        <v>150</v>
      </c>
      <c r="C43" s="67">
        <v>14016.44</v>
      </c>
      <c r="D43" s="68">
        <v>13690.55</v>
      </c>
      <c r="E43" s="67">
        <v>16500</v>
      </c>
      <c r="F43" s="67">
        <v>16500</v>
      </c>
      <c r="G43" s="67">
        <v>16500</v>
      </c>
    </row>
    <row r="44" spans="1:7" s="73" customFormat="1" x14ac:dyDescent="0.25">
      <c r="A44" s="206">
        <v>3224</v>
      </c>
      <c r="B44" s="207" t="s">
        <v>151</v>
      </c>
      <c r="C44" s="67">
        <v>1117.32</v>
      </c>
      <c r="D44" s="68">
        <v>2000</v>
      </c>
      <c r="E44" s="67">
        <v>500</v>
      </c>
      <c r="F44" s="67">
        <v>500</v>
      </c>
      <c r="G44" s="67">
        <v>500</v>
      </c>
    </row>
    <row r="45" spans="1:7" s="73" customFormat="1" x14ac:dyDescent="0.25">
      <c r="A45" s="206">
        <v>3225</v>
      </c>
      <c r="B45" s="207" t="s">
        <v>152</v>
      </c>
      <c r="C45" s="67">
        <v>453.16</v>
      </c>
      <c r="D45" s="68">
        <v>180</v>
      </c>
      <c r="E45" s="67">
        <v>600</v>
      </c>
      <c r="F45" s="67">
        <v>600</v>
      </c>
      <c r="G45" s="67">
        <v>600</v>
      </c>
    </row>
    <row r="46" spans="1:7" s="73" customFormat="1" x14ac:dyDescent="0.25">
      <c r="A46" s="206">
        <v>3227</v>
      </c>
      <c r="B46" s="207" t="s">
        <v>153</v>
      </c>
      <c r="C46" s="67">
        <v>0</v>
      </c>
      <c r="D46" s="68">
        <v>110</v>
      </c>
      <c r="E46" s="67">
        <v>200</v>
      </c>
      <c r="F46" s="67">
        <v>200</v>
      </c>
      <c r="G46" s="67">
        <v>200</v>
      </c>
    </row>
    <row r="47" spans="1:7" s="73" customFormat="1" x14ac:dyDescent="0.25">
      <c r="A47" s="201">
        <v>323</v>
      </c>
      <c r="B47" s="202" t="s">
        <v>154</v>
      </c>
      <c r="C47" s="67">
        <v>26788.33</v>
      </c>
      <c r="D47" s="68">
        <v>45650</v>
      </c>
      <c r="E47" s="67">
        <f>E48+E49+E50+E51+E52+E53+E54+E55+E56</f>
        <v>38400</v>
      </c>
      <c r="F47" s="67">
        <f t="shared" ref="F47:G47" si="8">F48+F49+F50+F51+F52+F53+F54+F55+F56</f>
        <v>38400</v>
      </c>
      <c r="G47" s="67">
        <f t="shared" si="8"/>
        <v>38400</v>
      </c>
    </row>
    <row r="48" spans="1:7" s="73" customFormat="1" x14ac:dyDescent="0.25">
      <c r="A48" s="206">
        <v>3231</v>
      </c>
      <c r="B48" s="207" t="s">
        <v>155</v>
      </c>
      <c r="C48" s="67">
        <v>3957.54</v>
      </c>
      <c r="D48" s="68">
        <v>4450</v>
      </c>
      <c r="E48" s="67">
        <v>5000</v>
      </c>
      <c r="F48" s="67">
        <v>5000</v>
      </c>
      <c r="G48" s="67">
        <v>5000</v>
      </c>
    </row>
    <row r="49" spans="1:7" s="73" customFormat="1" x14ac:dyDescent="0.25">
      <c r="A49" s="206">
        <v>3232</v>
      </c>
      <c r="B49" s="207" t="s">
        <v>156</v>
      </c>
      <c r="C49" s="67">
        <v>2362.06</v>
      </c>
      <c r="D49" s="68">
        <v>6900</v>
      </c>
      <c r="E49" s="67">
        <v>2500</v>
      </c>
      <c r="F49" s="67">
        <v>2500</v>
      </c>
      <c r="G49" s="67">
        <v>2500</v>
      </c>
    </row>
    <row r="50" spans="1:7" s="73" customFormat="1" x14ac:dyDescent="0.25">
      <c r="A50" s="206">
        <v>3233</v>
      </c>
      <c r="B50" s="207" t="s">
        <v>157</v>
      </c>
      <c r="C50" s="67">
        <v>0</v>
      </c>
      <c r="D50" s="68">
        <v>0</v>
      </c>
      <c r="E50" s="67">
        <v>0</v>
      </c>
      <c r="F50" s="67">
        <v>0</v>
      </c>
      <c r="G50" s="67">
        <v>0</v>
      </c>
    </row>
    <row r="51" spans="1:7" s="73" customFormat="1" x14ac:dyDescent="0.25">
      <c r="A51" s="206">
        <v>3234</v>
      </c>
      <c r="B51" s="208" t="s">
        <v>158</v>
      </c>
      <c r="C51" s="67">
        <v>2781.6</v>
      </c>
      <c r="D51" s="68">
        <v>4500</v>
      </c>
      <c r="E51" s="67">
        <v>3000</v>
      </c>
      <c r="F51" s="67">
        <v>3000</v>
      </c>
      <c r="G51" s="67">
        <v>3000</v>
      </c>
    </row>
    <row r="52" spans="1:7" s="73" customFormat="1" x14ac:dyDescent="0.25">
      <c r="A52" s="206">
        <v>3235</v>
      </c>
      <c r="B52" s="208" t="s">
        <v>159</v>
      </c>
      <c r="C52" s="67">
        <v>12291.03</v>
      </c>
      <c r="D52" s="68">
        <v>20000</v>
      </c>
      <c r="E52" s="67">
        <v>21000</v>
      </c>
      <c r="F52" s="67">
        <v>21000</v>
      </c>
      <c r="G52" s="67">
        <v>21000</v>
      </c>
    </row>
    <row r="53" spans="1:7" s="73" customFormat="1" x14ac:dyDescent="0.25">
      <c r="A53" s="206">
        <v>3236</v>
      </c>
      <c r="B53" s="208" t="s">
        <v>160</v>
      </c>
      <c r="C53" s="67">
        <v>3185.4</v>
      </c>
      <c r="D53" s="68">
        <v>3300</v>
      </c>
      <c r="E53" s="67">
        <v>3300</v>
      </c>
      <c r="F53" s="67">
        <v>3300</v>
      </c>
      <c r="G53" s="67">
        <v>3300</v>
      </c>
    </row>
    <row r="54" spans="1:7" s="73" customFormat="1" x14ac:dyDescent="0.25">
      <c r="A54" s="206">
        <v>3237</v>
      </c>
      <c r="B54" s="208" t="s">
        <v>161</v>
      </c>
      <c r="C54" s="67">
        <v>569.58000000000004</v>
      </c>
      <c r="D54" s="68">
        <v>4800</v>
      </c>
      <c r="E54" s="67">
        <v>2000</v>
      </c>
      <c r="F54" s="67">
        <v>2000</v>
      </c>
      <c r="G54" s="67">
        <v>2000</v>
      </c>
    </row>
    <row r="55" spans="1:7" s="73" customFormat="1" x14ac:dyDescent="0.25">
      <c r="A55" s="206">
        <v>3238</v>
      </c>
      <c r="B55" s="208" t="s">
        <v>162</v>
      </c>
      <c r="C55" s="67">
        <v>1508.34</v>
      </c>
      <c r="D55" s="68">
        <v>1450</v>
      </c>
      <c r="E55" s="67">
        <v>1400</v>
      </c>
      <c r="F55" s="67">
        <v>1400</v>
      </c>
      <c r="G55" s="67">
        <v>1400</v>
      </c>
    </row>
    <row r="56" spans="1:7" s="73" customFormat="1" x14ac:dyDescent="0.25">
      <c r="A56" s="206">
        <v>3239</v>
      </c>
      <c r="B56" s="208" t="s">
        <v>163</v>
      </c>
      <c r="C56" s="67">
        <v>132.78</v>
      </c>
      <c r="D56" s="68">
        <v>250</v>
      </c>
      <c r="E56" s="67">
        <v>200</v>
      </c>
      <c r="F56" s="67">
        <v>200</v>
      </c>
      <c r="G56" s="67">
        <v>200</v>
      </c>
    </row>
    <row r="57" spans="1:7" s="73" customFormat="1" x14ac:dyDescent="0.25">
      <c r="A57" s="201">
        <v>329</v>
      </c>
      <c r="B57" s="202" t="s">
        <v>164</v>
      </c>
      <c r="C57" s="67">
        <v>303.37</v>
      </c>
      <c r="D57" s="68">
        <v>2840</v>
      </c>
      <c r="E57" s="67">
        <f>E58+E59+E60+E61+E62+E63+E64</f>
        <v>3700</v>
      </c>
      <c r="F57" s="67">
        <f t="shared" ref="F57:G57" si="9">F58+F59+F60+F61+F62+F63+F64</f>
        <v>3700</v>
      </c>
      <c r="G57" s="67">
        <f t="shared" si="9"/>
        <v>3700</v>
      </c>
    </row>
    <row r="58" spans="1:7" s="73" customFormat="1" ht="23.25" x14ac:dyDescent="0.25">
      <c r="A58" s="206">
        <v>3291</v>
      </c>
      <c r="B58" s="208" t="s">
        <v>165</v>
      </c>
      <c r="C58" s="67">
        <v>0</v>
      </c>
      <c r="D58" s="68">
        <v>0</v>
      </c>
      <c r="E58" s="67">
        <v>0</v>
      </c>
      <c r="F58" s="67">
        <v>0</v>
      </c>
      <c r="G58" s="67">
        <v>0</v>
      </c>
    </row>
    <row r="59" spans="1:7" s="73" customFormat="1" x14ac:dyDescent="0.25">
      <c r="A59" s="206">
        <v>3292</v>
      </c>
      <c r="B59" s="208" t="s">
        <v>166</v>
      </c>
      <c r="C59" s="67">
        <v>0</v>
      </c>
      <c r="D59" s="68">
        <v>2800</v>
      </c>
      <c r="E59" s="67">
        <v>3000</v>
      </c>
      <c r="F59" s="67">
        <v>3000</v>
      </c>
      <c r="G59" s="67">
        <v>3000</v>
      </c>
    </row>
    <row r="60" spans="1:7" s="73" customFormat="1" x14ac:dyDescent="0.25">
      <c r="A60" s="206">
        <v>3293</v>
      </c>
      <c r="B60" s="208" t="s">
        <v>167</v>
      </c>
      <c r="C60" s="67">
        <v>291.37</v>
      </c>
      <c r="D60" s="68">
        <v>30</v>
      </c>
      <c r="E60" s="67">
        <v>200</v>
      </c>
      <c r="F60" s="67">
        <v>200</v>
      </c>
      <c r="G60" s="67">
        <v>200</v>
      </c>
    </row>
    <row r="61" spans="1:7" s="73" customFormat="1" x14ac:dyDescent="0.25">
      <c r="A61" s="206">
        <v>3294</v>
      </c>
      <c r="B61" s="208" t="s">
        <v>168</v>
      </c>
      <c r="C61" s="67">
        <v>0</v>
      </c>
      <c r="D61" s="68">
        <v>0</v>
      </c>
      <c r="E61" s="67">
        <v>0</v>
      </c>
      <c r="F61" s="67">
        <v>0</v>
      </c>
      <c r="G61" s="67">
        <v>0</v>
      </c>
    </row>
    <row r="62" spans="1:7" s="73" customFormat="1" x14ac:dyDescent="0.25">
      <c r="A62" s="206">
        <v>3295</v>
      </c>
      <c r="B62" s="208" t="s">
        <v>169</v>
      </c>
      <c r="C62" s="67">
        <v>0</v>
      </c>
      <c r="D62" s="68">
        <v>10</v>
      </c>
      <c r="E62" s="67">
        <v>0</v>
      </c>
      <c r="F62" s="67">
        <v>0</v>
      </c>
      <c r="G62" s="67">
        <v>0</v>
      </c>
    </row>
    <row r="63" spans="1:7" s="73" customFormat="1" x14ac:dyDescent="0.25">
      <c r="A63" s="206">
        <v>3296</v>
      </c>
      <c r="B63" s="208" t="s">
        <v>170</v>
      </c>
      <c r="C63" s="67">
        <v>0</v>
      </c>
      <c r="D63" s="68">
        <v>0</v>
      </c>
      <c r="E63" s="67">
        <v>0</v>
      </c>
      <c r="F63" s="67">
        <v>0</v>
      </c>
      <c r="G63" s="67">
        <v>0</v>
      </c>
    </row>
    <row r="64" spans="1:7" s="73" customFormat="1" x14ac:dyDescent="0.25">
      <c r="A64" s="206">
        <v>3299</v>
      </c>
      <c r="B64" s="208" t="s">
        <v>171</v>
      </c>
      <c r="C64" s="67">
        <v>12</v>
      </c>
      <c r="D64" s="68">
        <v>0</v>
      </c>
      <c r="E64" s="67">
        <v>500</v>
      </c>
      <c r="F64" s="67">
        <v>500</v>
      </c>
      <c r="G64" s="67">
        <v>500</v>
      </c>
    </row>
    <row r="65" spans="1:7" s="73" customFormat="1" x14ac:dyDescent="0.25">
      <c r="A65" s="199">
        <v>34</v>
      </c>
      <c r="B65" s="200" t="s">
        <v>78</v>
      </c>
      <c r="C65" s="67">
        <v>1411.09</v>
      </c>
      <c r="D65" s="68">
        <v>1000</v>
      </c>
      <c r="E65" s="67">
        <v>1100</v>
      </c>
      <c r="F65" s="67">
        <v>1100</v>
      </c>
      <c r="G65" s="67">
        <v>1100</v>
      </c>
    </row>
    <row r="66" spans="1:7" s="73" customFormat="1" x14ac:dyDescent="0.25">
      <c r="A66" s="201">
        <v>343</v>
      </c>
      <c r="B66" s="202" t="s">
        <v>172</v>
      </c>
      <c r="C66" s="67">
        <v>1411.09</v>
      </c>
      <c r="D66" s="68">
        <v>1000</v>
      </c>
      <c r="E66" s="67">
        <v>1100</v>
      </c>
      <c r="F66" s="67">
        <v>1100</v>
      </c>
      <c r="G66" s="67">
        <v>1100</v>
      </c>
    </row>
    <row r="67" spans="1:7" s="73" customFormat="1" x14ac:dyDescent="0.25">
      <c r="A67" s="206">
        <v>3431</v>
      </c>
      <c r="B67" s="209" t="s">
        <v>173</v>
      </c>
      <c r="C67" s="67">
        <v>1411.09</v>
      </c>
      <c r="D67" s="68">
        <v>1000</v>
      </c>
      <c r="E67" s="67">
        <v>1100</v>
      </c>
      <c r="F67" s="67">
        <v>1100</v>
      </c>
      <c r="G67" s="67">
        <v>1100</v>
      </c>
    </row>
    <row r="68" spans="1:7" s="73" customFormat="1" x14ac:dyDescent="0.25">
      <c r="A68" s="206">
        <v>3433</v>
      </c>
      <c r="B68" s="208" t="s">
        <v>174</v>
      </c>
      <c r="C68" s="67">
        <v>0</v>
      </c>
      <c r="D68" s="68">
        <v>0</v>
      </c>
      <c r="E68" s="67">
        <v>0</v>
      </c>
      <c r="F68" s="67">
        <v>0</v>
      </c>
      <c r="G68" s="67">
        <v>0</v>
      </c>
    </row>
    <row r="69" spans="1:7" s="73" customFormat="1" x14ac:dyDescent="0.25">
      <c r="A69" s="210" t="s">
        <v>175</v>
      </c>
      <c r="B69" s="211" t="s">
        <v>176</v>
      </c>
      <c r="C69" s="67">
        <v>880</v>
      </c>
      <c r="D69" s="68">
        <v>3364.4</v>
      </c>
      <c r="E69" s="67">
        <v>10000</v>
      </c>
      <c r="F69" s="67">
        <v>10000</v>
      </c>
      <c r="G69" s="67">
        <v>10000</v>
      </c>
    </row>
    <row r="70" spans="1:7" s="73" customFormat="1" ht="27.75" customHeight="1" x14ac:dyDescent="0.25">
      <c r="A70" s="197" t="s">
        <v>133</v>
      </c>
      <c r="B70" s="198" t="s">
        <v>765</v>
      </c>
      <c r="C70" s="68">
        <v>0</v>
      </c>
      <c r="D70" s="68">
        <v>3364.4</v>
      </c>
      <c r="E70" s="68">
        <v>10000</v>
      </c>
      <c r="F70" s="68">
        <v>10000</v>
      </c>
      <c r="G70" s="68">
        <v>10000</v>
      </c>
    </row>
    <row r="71" spans="1:7" s="73" customFormat="1" x14ac:dyDescent="0.25">
      <c r="A71" s="199">
        <v>3</v>
      </c>
      <c r="B71" s="200" t="s">
        <v>32</v>
      </c>
      <c r="C71" s="67">
        <v>0</v>
      </c>
      <c r="D71" s="68">
        <v>0</v>
      </c>
      <c r="E71" s="68">
        <v>0</v>
      </c>
      <c r="F71" s="68">
        <v>0</v>
      </c>
      <c r="G71" s="68">
        <v>0</v>
      </c>
    </row>
    <row r="72" spans="1:7" s="73" customFormat="1" x14ac:dyDescent="0.25">
      <c r="A72" s="199">
        <v>32</v>
      </c>
      <c r="B72" s="200" t="s">
        <v>34</v>
      </c>
      <c r="C72" s="67">
        <v>0</v>
      </c>
      <c r="D72" s="68">
        <v>0</v>
      </c>
      <c r="E72" s="68">
        <v>0</v>
      </c>
      <c r="F72" s="68">
        <v>0</v>
      </c>
      <c r="G72" s="68">
        <v>0</v>
      </c>
    </row>
    <row r="73" spans="1:7" s="73" customFormat="1" x14ac:dyDescent="0.25">
      <c r="A73" s="201">
        <v>322</v>
      </c>
      <c r="B73" s="202" t="s">
        <v>147</v>
      </c>
      <c r="C73" s="67">
        <v>0</v>
      </c>
      <c r="D73" s="68">
        <v>0</v>
      </c>
      <c r="E73" s="68">
        <v>0</v>
      </c>
      <c r="F73" s="68">
        <v>0</v>
      </c>
      <c r="G73" s="68">
        <v>0</v>
      </c>
    </row>
    <row r="74" spans="1:7" s="73" customFormat="1" x14ac:dyDescent="0.25">
      <c r="A74" s="206">
        <v>3221</v>
      </c>
      <c r="B74" s="207" t="s">
        <v>148</v>
      </c>
      <c r="C74" s="67">
        <v>0</v>
      </c>
      <c r="D74" s="68">
        <v>0</v>
      </c>
      <c r="E74" s="68">
        <v>0</v>
      </c>
      <c r="F74" s="68">
        <v>0</v>
      </c>
      <c r="G74" s="68">
        <v>0</v>
      </c>
    </row>
    <row r="75" spans="1:7" s="73" customFormat="1" x14ac:dyDescent="0.25">
      <c r="A75" s="206">
        <v>3222</v>
      </c>
      <c r="B75" s="207" t="s">
        <v>149</v>
      </c>
      <c r="C75" s="67">
        <v>0</v>
      </c>
      <c r="D75" s="68">
        <v>0</v>
      </c>
      <c r="E75" s="68">
        <v>0</v>
      </c>
      <c r="F75" s="68">
        <v>0</v>
      </c>
      <c r="G75" s="68">
        <v>0</v>
      </c>
    </row>
    <row r="76" spans="1:7" s="73" customFormat="1" x14ac:dyDescent="0.25">
      <c r="A76" s="206">
        <v>3223</v>
      </c>
      <c r="B76" s="207" t="s">
        <v>150</v>
      </c>
      <c r="C76" s="67">
        <v>0</v>
      </c>
      <c r="D76" s="68">
        <v>0</v>
      </c>
      <c r="E76" s="68">
        <v>0</v>
      </c>
      <c r="F76" s="68">
        <v>0</v>
      </c>
      <c r="G76" s="68">
        <v>0</v>
      </c>
    </row>
    <row r="77" spans="1:7" s="73" customFormat="1" x14ac:dyDescent="0.25">
      <c r="A77" s="206">
        <v>3224</v>
      </c>
      <c r="B77" s="207" t="s">
        <v>151</v>
      </c>
      <c r="C77" s="67">
        <v>0</v>
      </c>
      <c r="D77" s="68">
        <v>0</v>
      </c>
      <c r="E77" s="68">
        <v>0</v>
      </c>
      <c r="F77" s="68">
        <v>0</v>
      </c>
      <c r="G77" s="68">
        <v>0</v>
      </c>
    </row>
    <row r="78" spans="1:7" s="73" customFormat="1" x14ac:dyDescent="0.25">
      <c r="A78" s="206">
        <v>3225</v>
      </c>
      <c r="B78" s="207" t="s">
        <v>152</v>
      </c>
      <c r="C78" s="67">
        <v>0</v>
      </c>
      <c r="D78" s="68">
        <v>0</v>
      </c>
      <c r="E78" s="68">
        <v>0</v>
      </c>
      <c r="F78" s="68">
        <v>0</v>
      </c>
      <c r="G78" s="68">
        <v>0</v>
      </c>
    </row>
    <row r="79" spans="1:7" s="73" customFormat="1" x14ac:dyDescent="0.25">
      <c r="A79" s="206">
        <v>3227</v>
      </c>
      <c r="B79" s="207" t="s">
        <v>153</v>
      </c>
      <c r="C79" s="67">
        <v>0</v>
      </c>
      <c r="D79" s="68">
        <v>0</v>
      </c>
      <c r="E79" s="68">
        <v>0</v>
      </c>
      <c r="F79" s="68">
        <v>0</v>
      </c>
      <c r="G79" s="68">
        <v>0</v>
      </c>
    </row>
    <row r="80" spans="1:7" s="73" customFormat="1" x14ac:dyDescent="0.25">
      <c r="A80" s="201">
        <v>323</v>
      </c>
      <c r="B80" s="202" t="s">
        <v>154</v>
      </c>
      <c r="C80" s="67">
        <v>0</v>
      </c>
      <c r="D80" s="68">
        <v>0</v>
      </c>
      <c r="E80" s="68">
        <v>0</v>
      </c>
      <c r="F80" s="68">
        <v>0</v>
      </c>
      <c r="G80" s="68">
        <v>0</v>
      </c>
    </row>
    <row r="81" spans="1:7" s="73" customFormat="1" x14ac:dyDescent="0.25">
      <c r="A81" s="206">
        <v>3231</v>
      </c>
      <c r="B81" s="207" t="s">
        <v>155</v>
      </c>
      <c r="C81" s="67">
        <v>0</v>
      </c>
      <c r="D81" s="68">
        <v>0</v>
      </c>
      <c r="E81" s="68">
        <v>0</v>
      </c>
      <c r="F81" s="68">
        <v>0</v>
      </c>
      <c r="G81" s="68">
        <v>0</v>
      </c>
    </row>
    <row r="82" spans="1:7" s="73" customFormat="1" x14ac:dyDescent="0.25">
      <c r="A82" s="206">
        <v>3232</v>
      </c>
      <c r="B82" s="207" t="s">
        <v>156</v>
      </c>
      <c r="C82" s="67">
        <v>0</v>
      </c>
      <c r="D82" s="68">
        <v>0</v>
      </c>
      <c r="E82" s="68">
        <v>0</v>
      </c>
      <c r="F82" s="68">
        <v>0</v>
      </c>
      <c r="G82" s="68">
        <v>0</v>
      </c>
    </row>
    <row r="83" spans="1:7" s="73" customFormat="1" x14ac:dyDescent="0.25">
      <c r="A83" s="206">
        <v>3233</v>
      </c>
      <c r="B83" s="207" t="s">
        <v>157</v>
      </c>
      <c r="C83" s="67">
        <v>0</v>
      </c>
      <c r="D83" s="68">
        <v>0</v>
      </c>
      <c r="E83" s="68">
        <v>0</v>
      </c>
      <c r="F83" s="68">
        <v>0</v>
      </c>
      <c r="G83" s="68">
        <v>0</v>
      </c>
    </row>
    <row r="84" spans="1:7" s="73" customFormat="1" x14ac:dyDescent="0.25">
      <c r="A84" s="206">
        <v>3234</v>
      </c>
      <c r="B84" s="208" t="s">
        <v>158</v>
      </c>
      <c r="C84" s="67">
        <v>0</v>
      </c>
      <c r="D84" s="68">
        <v>0</v>
      </c>
      <c r="E84" s="68">
        <v>0</v>
      </c>
      <c r="F84" s="68">
        <v>0</v>
      </c>
      <c r="G84" s="68">
        <v>0</v>
      </c>
    </row>
    <row r="85" spans="1:7" s="73" customFormat="1" x14ac:dyDescent="0.25">
      <c r="A85" s="206">
        <v>3235</v>
      </c>
      <c r="B85" s="208" t="s">
        <v>159</v>
      </c>
      <c r="C85" s="67">
        <v>0</v>
      </c>
      <c r="D85" s="68">
        <v>0</v>
      </c>
      <c r="E85" s="68">
        <v>0</v>
      </c>
      <c r="F85" s="68">
        <v>0</v>
      </c>
      <c r="G85" s="68">
        <v>0</v>
      </c>
    </row>
    <row r="86" spans="1:7" s="73" customFormat="1" x14ac:dyDescent="0.25">
      <c r="A86" s="206">
        <v>3236</v>
      </c>
      <c r="B86" s="208" t="s">
        <v>160</v>
      </c>
      <c r="C86" s="67">
        <v>0</v>
      </c>
      <c r="D86" s="68">
        <v>0</v>
      </c>
      <c r="E86" s="68">
        <v>0</v>
      </c>
      <c r="F86" s="68">
        <v>0</v>
      </c>
      <c r="G86" s="68">
        <v>0</v>
      </c>
    </row>
    <row r="87" spans="1:7" s="73" customFormat="1" x14ac:dyDescent="0.25">
      <c r="A87" s="206">
        <v>3237</v>
      </c>
      <c r="B87" s="208" t="s">
        <v>161</v>
      </c>
      <c r="C87" s="67">
        <v>0</v>
      </c>
      <c r="D87" s="68">
        <v>0</v>
      </c>
      <c r="E87" s="68">
        <v>0</v>
      </c>
      <c r="F87" s="68">
        <v>0</v>
      </c>
      <c r="G87" s="68">
        <v>0</v>
      </c>
    </row>
    <row r="88" spans="1:7" s="73" customFormat="1" x14ac:dyDescent="0.25">
      <c r="A88" s="206">
        <v>3238</v>
      </c>
      <c r="B88" s="208" t="s">
        <v>162</v>
      </c>
      <c r="C88" s="67">
        <v>0</v>
      </c>
      <c r="D88" s="68">
        <v>0</v>
      </c>
      <c r="E88" s="68">
        <v>0</v>
      </c>
      <c r="F88" s="68">
        <v>0</v>
      </c>
      <c r="G88" s="68">
        <v>0</v>
      </c>
    </row>
    <row r="89" spans="1:7" s="73" customFormat="1" x14ac:dyDescent="0.25">
      <c r="A89" s="206">
        <v>3239</v>
      </c>
      <c r="B89" s="208" t="s">
        <v>163</v>
      </c>
      <c r="C89" s="67">
        <v>0</v>
      </c>
      <c r="D89" s="68">
        <v>0</v>
      </c>
      <c r="E89" s="68">
        <v>0</v>
      </c>
      <c r="F89" s="68">
        <v>0</v>
      </c>
      <c r="G89" s="68">
        <v>0</v>
      </c>
    </row>
    <row r="90" spans="1:7" s="73" customFormat="1" x14ac:dyDescent="0.25">
      <c r="A90" s="199">
        <v>4</v>
      </c>
      <c r="B90" s="200" t="s">
        <v>35</v>
      </c>
      <c r="C90" s="67">
        <v>880</v>
      </c>
      <c r="D90" s="68">
        <v>3364.4</v>
      </c>
      <c r="E90" s="67">
        <v>10000</v>
      </c>
      <c r="F90" s="67">
        <v>10000</v>
      </c>
      <c r="G90" s="67">
        <v>10000</v>
      </c>
    </row>
    <row r="91" spans="1:7" s="73" customFormat="1" ht="26.25" x14ac:dyDescent="0.25">
      <c r="A91" s="199">
        <v>42</v>
      </c>
      <c r="B91" s="200" t="s">
        <v>80</v>
      </c>
      <c r="C91" s="67">
        <v>880</v>
      </c>
      <c r="D91" s="68">
        <v>3364.4</v>
      </c>
      <c r="E91" s="67">
        <v>10000</v>
      </c>
      <c r="F91" s="67">
        <v>10000</v>
      </c>
      <c r="G91" s="67">
        <v>10000</v>
      </c>
    </row>
    <row r="92" spans="1:7" s="73" customFormat="1" x14ac:dyDescent="0.25">
      <c r="A92" s="201">
        <v>421</v>
      </c>
      <c r="B92" s="202" t="s">
        <v>177</v>
      </c>
      <c r="C92" s="67">
        <v>0</v>
      </c>
      <c r="D92" s="68">
        <v>0</v>
      </c>
      <c r="E92" s="67">
        <v>0</v>
      </c>
      <c r="F92" s="67">
        <v>0</v>
      </c>
      <c r="G92" s="67">
        <v>0</v>
      </c>
    </row>
    <row r="93" spans="1:7" s="73" customFormat="1" x14ac:dyDescent="0.25">
      <c r="A93" s="206">
        <v>4212</v>
      </c>
      <c r="B93" s="212" t="s">
        <v>178</v>
      </c>
      <c r="C93" s="67">
        <v>0</v>
      </c>
      <c r="D93" s="68">
        <v>0</v>
      </c>
      <c r="E93" s="67">
        <v>0</v>
      </c>
      <c r="F93" s="67">
        <v>0</v>
      </c>
      <c r="G93" s="67">
        <v>0</v>
      </c>
    </row>
    <row r="94" spans="1:7" s="73" customFormat="1" x14ac:dyDescent="0.25">
      <c r="A94" s="201">
        <v>422</v>
      </c>
      <c r="B94" s="202" t="s">
        <v>179</v>
      </c>
      <c r="C94" s="67">
        <v>880</v>
      </c>
      <c r="D94" s="68">
        <v>3364.4</v>
      </c>
      <c r="E94" s="67">
        <v>10000</v>
      </c>
      <c r="F94" s="67">
        <v>10000</v>
      </c>
      <c r="G94" s="67">
        <v>10000</v>
      </c>
    </row>
    <row r="95" spans="1:7" s="73" customFormat="1" x14ac:dyDescent="0.25">
      <c r="A95" s="206">
        <v>4221</v>
      </c>
      <c r="B95" s="212" t="s">
        <v>180</v>
      </c>
      <c r="C95" s="67">
        <v>526.67999999999995</v>
      </c>
      <c r="D95" s="68">
        <v>0</v>
      </c>
      <c r="E95" s="67">
        <v>0</v>
      </c>
      <c r="F95" s="67">
        <v>0</v>
      </c>
      <c r="G95" s="67">
        <v>0</v>
      </c>
    </row>
    <row r="96" spans="1:7" s="73" customFormat="1" x14ac:dyDescent="0.25">
      <c r="A96" s="206">
        <v>4226</v>
      </c>
      <c r="B96" s="212" t="s">
        <v>181</v>
      </c>
      <c r="C96" s="67">
        <v>0</v>
      </c>
      <c r="D96" s="68">
        <v>0</v>
      </c>
      <c r="E96" s="67">
        <v>0</v>
      </c>
      <c r="F96" s="67">
        <v>0</v>
      </c>
      <c r="G96" s="67">
        <v>0</v>
      </c>
    </row>
    <row r="97" spans="1:7" s="73" customFormat="1" x14ac:dyDescent="0.25">
      <c r="A97" s="206">
        <v>4227</v>
      </c>
      <c r="B97" s="208" t="s">
        <v>182</v>
      </c>
      <c r="C97" s="67">
        <v>353.32</v>
      </c>
      <c r="D97" s="68">
        <v>3364.4</v>
      </c>
      <c r="E97" s="67">
        <v>10000</v>
      </c>
      <c r="F97" s="67">
        <v>10000</v>
      </c>
      <c r="G97" s="67">
        <v>10000</v>
      </c>
    </row>
    <row r="98" spans="1:7" s="73" customFormat="1" ht="26.25" x14ac:dyDescent="0.25">
      <c r="A98" s="201">
        <v>424</v>
      </c>
      <c r="B98" s="202" t="s">
        <v>183</v>
      </c>
      <c r="C98" s="67">
        <v>0</v>
      </c>
      <c r="D98" s="68">
        <v>0</v>
      </c>
      <c r="E98" s="67">
        <v>0</v>
      </c>
      <c r="F98" s="67">
        <v>0</v>
      </c>
      <c r="G98" s="67">
        <v>0</v>
      </c>
    </row>
    <row r="99" spans="1:7" s="73" customFormat="1" x14ac:dyDescent="0.25">
      <c r="A99" s="206">
        <v>4241</v>
      </c>
      <c r="B99" s="208" t="s">
        <v>184</v>
      </c>
      <c r="C99" s="67">
        <v>0</v>
      </c>
      <c r="D99" s="68">
        <v>0</v>
      </c>
      <c r="E99" s="67">
        <v>0</v>
      </c>
      <c r="F99" s="67">
        <v>0</v>
      </c>
      <c r="G99" s="67">
        <v>0</v>
      </c>
    </row>
    <row r="100" spans="1:7" s="73" customFormat="1" x14ac:dyDescent="0.25">
      <c r="A100" s="210" t="s">
        <v>185</v>
      </c>
      <c r="B100" s="211" t="s">
        <v>186</v>
      </c>
      <c r="C100" s="67">
        <v>0</v>
      </c>
      <c r="D100" s="68">
        <v>0</v>
      </c>
      <c r="E100" s="68">
        <v>0</v>
      </c>
      <c r="F100" s="68">
        <v>0</v>
      </c>
      <c r="G100" s="68">
        <v>0</v>
      </c>
    </row>
    <row r="101" spans="1:7" s="73" customFormat="1" ht="26.25" x14ac:dyDescent="0.25">
      <c r="A101" s="197" t="s">
        <v>133</v>
      </c>
      <c r="B101" s="198" t="s">
        <v>765</v>
      </c>
      <c r="C101" s="67">
        <v>0</v>
      </c>
      <c r="D101" s="68">
        <v>0</v>
      </c>
      <c r="E101" s="68">
        <v>0</v>
      </c>
      <c r="F101" s="68">
        <v>0</v>
      </c>
      <c r="G101" s="68">
        <v>0</v>
      </c>
    </row>
    <row r="102" spans="1:7" s="73" customFormat="1" x14ac:dyDescent="0.25">
      <c r="A102" s="199">
        <v>3</v>
      </c>
      <c r="B102" s="200" t="s">
        <v>32</v>
      </c>
      <c r="C102" s="67">
        <v>0</v>
      </c>
      <c r="D102" s="68">
        <v>0</v>
      </c>
      <c r="E102" s="68">
        <v>0</v>
      </c>
      <c r="F102" s="68">
        <v>0</v>
      </c>
      <c r="G102" s="68">
        <v>0</v>
      </c>
    </row>
    <row r="103" spans="1:7" s="73" customFormat="1" x14ac:dyDescent="0.25">
      <c r="A103" s="199">
        <v>32</v>
      </c>
      <c r="B103" s="200" t="s">
        <v>34</v>
      </c>
      <c r="C103" s="67">
        <v>0</v>
      </c>
      <c r="D103" s="68">
        <v>0</v>
      </c>
      <c r="E103" s="68">
        <v>0</v>
      </c>
      <c r="F103" s="68">
        <v>0</v>
      </c>
      <c r="G103" s="68">
        <v>0</v>
      </c>
    </row>
    <row r="104" spans="1:7" s="73" customFormat="1" x14ac:dyDescent="0.25">
      <c r="A104" s="201">
        <v>322</v>
      </c>
      <c r="B104" s="202" t="s">
        <v>147</v>
      </c>
      <c r="C104" s="67">
        <v>0</v>
      </c>
      <c r="D104" s="68">
        <v>0</v>
      </c>
      <c r="E104" s="68">
        <v>0</v>
      </c>
      <c r="F104" s="68">
        <v>0</v>
      </c>
      <c r="G104" s="68">
        <v>0</v>
      </c>
    </row>
    <row r="105" spans="1:7" s="73" customFormat="1" x14ac:dyDescent="0.25">
      <c r="A105" s="206">
        <v>3221</v>
      </c>
      <c r="B105" s="207" t="s">
        <v>148</v>
      </c>
      <c r="C105" s="67">
        <v>0</v>
      </c>
      <c r="D105" s="68">
        <v>0</v>
      </c>
      <c r="E105" s="68">
        <v>0</v>
      </c>
      <c r="F105" s="68">
        <v>0</v>
      </c>
      <c r="G105" s="68">
        <v>0</v>
      </c>
    </row>
    <row r="106" spans="1:7" s="73" customFormat="1" x14ac:dyDescent="0.25">
      <c r="A106" s="206">
        <v>3222</v>
      </c>
      <c r="B106" s="207" t="s">
        <v>149</v>
      </c>
      <c r="C106" s="67">
        <v>0</v>
      </c>
      <c r="D106" s="68">
        <v>0</v>
      </c>
      <c r="E106" s="68">
        <v>0</v>
      </c>
      <c r="F106" s="68">
        <v>0</v>
      </c>
      <c r="G106" s="68">
        <v>0</v>
      </c>
    </row>
    <row r="107" spans="1:7" s="73" customFormat="1" x14ac:dyDescent="0.25">
      <c r="A107" s="206">
        <v>3223</v>
      </c>
      <c r="B107" s="207" t="s">
        <v>150</v>
      </c>
      <c r="C107" s="67">
        <v>0</v>
      </c>
      <c r="D107" s="68">
        <v>0</v>
      </c>
      <c r="E107" s="68">
        <v>0</v>
      </c>
      <c r="F107" s="68">
        <v>0</v>
      </c>
      <c r="G107" s="68">
        <v>0</v>
      </c>
    </row>
    <row r="108" spans="1:7" s="73" customFormat="1" x14ac:dyDescent="0.25">
      <c r="A108" s="206">
        <v>3224</v>
      </c>
      <c r="B108" s="207" t="s">
        <v>151</v>
      </c>
      <c r="C108" s="67">
        <v>0</v>
      </c>
      <c r="D108" s="68">
        <v>0</v>
      </c>
      <c r="E108" s="68">
        <v>0</v>
      </c>
      <c r="F108" s="68">
        <v>0</v>
      </c>
      <c r="G108" s="68">
        <v>0</v>
      </c>
    </row>
    <row r="109" spans="1:7" s="73" customFormat="1" x14ac:dyDescent="0.25">
      <c r="A109" s="206">
        <v>3225</v>
      </c>
      <c r="B109" s="207" t="s">
        <v>152</v>
      </c>
      <c r="C109" s="67">
        <v>0</v>
      </c>
      <c r="D109" s="68">
        <v>0</v>
      </c>
      <c r="E109" s="68">
        <v>0</v>
      </c>
      <c r="F109" s="68">
        <v>0</v>
      </c>
      <c r="G109" s="68">
        <v>0</v>
      </c>
    </row>
    <row r="110" spans="1:7" s="73" customFormat="1" x14ac:dyDescent="0.25">
      <c r="A110" s="206">
        <v>3227</v>
      </c>
      <c r="B110" s="207" t="s">
        <v>153</v>
      </c>
      <c r="C110" s="67">
        <v>0</v>
      </c>
      <c r="D110" s="68">
        <v>0</v>
      </c>
      <c r="E110" s="68">
        <v>0</v>
      </c>
      <c r="F110" s="68">
        <v>0</v>
      </c>
      <c r="G110" s="68">
        <v>0</v>
      </c>
    </row>
    <row r="111" spans="1:7" s="73" customFormat="1" x14ac:dyDescent="0.25">
      <c r="A111" s="201">
        <v>323</v>
      </c>
      <c r="B111" s="202" t="s">
        <v>154</v>
      </c>
      <c r="C111" s="67">
        <v>0</v>
      </c>
      <c r="D111" s="68">
        <v>0</v>
      </c>
      <c r="E111" s="68">
        <v>0</v>
      </c>
      <c r="F111" s="68">
        <v>0</v>
      </c>
      <c r="G111" s="68">
        <v>0</v>
      </c>
    </row>
    <row r="112" spans="1:7" s="73" customFormat="1" x14ac:dyDescent="0.25">
      <c r="A112" s="206">
        <v>3231</v>
      </c>
      <c r="B112" s="207" t="s">
        <v>155</v>
      </c>
      <c r="C112" s="67">
        <v>0</v>
      </c>
      <c r="D112" s="68">
        <v>0</v>
      </c>
      <c r="E112" s="68">
        <v>0</v>
      </c>
      <c r="F112" s="68">
        <v>0</v>
      </c>
      <c r="G112" s="68">
        <v>0</v>
      </c>
    </row>
    <row r="113" spans="1:7" s="73" customFormat="1" x14ac:dyDescent="0.25">
      <c r="A113" s="206">
        <v>3232</v>
      </c>
      <c r="B113" s="207" t="s">
        <v>156</v>
      </c>
      <c r="C113" s="67">
        <v>0</v>
      </c>
      <c r="D113" s="68">
        <v>0</v>
      </c>
      <c r="E113" s="68">
        <v>0</v>
      </c>
      <c r="F113" s="68">
        <v>0</v>
      </c>
      <c r="G113" s="68">
        <v>0</v>
      </c>
    </row>
    <row r="114" spans="1:7" s="73" customFormat="1" x14ac:dyDescent="0.25">
      <c r="A114" s="206">
        <v>3233</v>
      </c>
      <c r="B114" s="207" t="s">
        <v>157</v>
      </c>
      <c r="C114" s="67">
        <v>0</v>
      </c>
      <c r="D114" s="68">
        <v>0</v>
      </c>
      <c r="E114" s="68">
        <v>0</v>
      </c>
      <c r="F114" s="68">
        <v>0</v>
      </c>
      <c r="G114" s="68">
        <v>0</v>
      </c>
    </row>
    <row r="115" spans="1:7" s="73" customFormat="1" x14ac:dyDescent="0.25">
      <c r="A115" s="206">
        <v>3234</v>
      </c>
      <c r="B115" s="208" t="s">
        <v>158</v>
      </c>
      <c r="C115" s="67">
        <v>0</v>
      </c>
      <c r="D115" s="68">
        <v>0</v>
      </c>
      <c r="E115" s="68">
        <v>0</v>
      </c>
      <c r="F115" s="68">
        <v>0</v>
      </c>
      <c r="G115" s="68">
        <v>0</v>
      </c>
    </row>
    <row r="116" spans="1:7" s="73" customFormat="1" x14ac:dyDescent="0.25">
      <c r="A116" s="206">
        <v>3235</v>
      </c>
      <c r="B116" s="208" t="s">
        <v>159</v>
      </c>
      <c r="C116" s="67">
        <v>0</v>
      </c>
      <c r="D116" s="68">
        <v>0</v>
      </c>
      <c r="E116" s="68">
        <v>0</v>
      </c>
      <c r="F116" s="68">
        <v>0</v>
      </c>
      <c r="G116" s="68">
        <v>0</v>
      </c>
    </row>
    <row r="117" spans="1:7" s="73" customFormat="1" x14ac:dyDescent="0.25">
      <c r="A117" s="206">
        <v>3236</v>
      </c>
      <c r="B117" s="208" t="s">
        <v>160</v>
      </c>
      <c r="C117" s="67">
        <v>0</v>
      </c>
      <c r="D117" s="68">
        <v>0</v>
      </c>
      <c r="E117" s="68">
        <v>0</v>
      </c>
      <c r="F117" s="68">
        <v>0</v>
      </c>
      <c r="G117" s="68">
        <v>0</v>
      </c>
    </row>
    <row r="118" spans="1:7" s="73" customFormat="1" x14ac:dyDescent="0.25">
      <c r="A118" s="206">
        <v>3237</v>
      </c>
      <c r="B118" s="208" t="s">
        <v>161</v>
      </c>
      <c r="C118" s="67">
        <v>0</v>
      </c>
      <c r="D118" s="68">
        <v>0</v>
      </c>
      <c r="E118" s="68">
        <v>0</v>
      </c>
      <c r="F118" s="68">
        <v>0</v>
      </c>
      <c r="G118" s="68">
        <v>0</v>
      </c>
    </row>
    <row r="119" spans="1:7" s="73" customFormat="1" x14ac:dyDescent="0.25">
      <c r="A119" s="206">
        <v>3238</v>
      </c>
      <c r="B119" s="208" t="s">
        <v>162</v>
      </c>
      <c r="C119" s="67">
        <v>0</v>
      </c>
      <c r="D119" s="68">
        <v>0</v>
      </c>
      <c r="E119" s="68">
        <v>0</v>
      </c>
      <c r="F119" s="68">
        <v>0</v>
      </c>
      <c r="G119" s="68">
        <v>0</v>
      </c>
    </row>
    <row r="120" spans="1:7" s="73" customFormat="1" x14ac:dyDescent="0.25">
      <c r="A120" s="206">
        <v>3239</v>
      </c>
      <c r="B120" s="208" t="s">
        <v>163</v>
      </c>
      <c r="C120" s="67">
        <v>0</v>
      </c>
      <c r="D120" s="68">
        <v>0</v>
      </c>
      <c r="E120" s="68">
        <v>0</v>
      </c>
      <c r="F120" s="68">
        <v>0</v>
      </c>
      <c r="G120" s="68">
        <v>0</v>
      </c>
    </row>
    <row r="121" spans="1:7" s="73" customFormat="1" x14ac:dyDescent="0.25">
      <c r="A121" s="199">
        <v>4</v>
      </c>
      <c r="B121" s="200" t="s">
        <v>35</v>
      </c>
      <c r="C121" s="67">
        <v>0</v>
      </c>
      <c r="D121" s="68">
        <v>0</v>
      </c>
      <c r="E121" s="68">
        <v>0</v>
      </c>
      <c r="F121" s="68">
        <v>0</v>
      </c>
      <c r="G121" s="68">
        <v>0</v>
      </c>
    </row>
    <row r="122" spans="1:7" s="73" customFormat="1" ht="26.25" x14ac:dyDescent="0.25">
      <c r="A122" s="199">
        <v>42</v>
      </c>
      <c r="B122" s="200" t="s">
        <v>80</v>
      </c>
      <c r="C122" s="67">
        <v>0</v>
      </c>
      <c r="D122" s="68">
        <v>0</v>
      </c>
      <c r="E122" s="68">
        <v>0</v>
      </c>
      <c r="F122" s="68">
        <v>0</v>
      </c>
      <c r="G122" s="68">
        <v>0</v>
      </c>
    </row>
    <row r="123" spans="1:7" s="73" customFormat="1" x14ac:dyDescent="0.25">
      <c r="A123" s="201">
        <v>421</v>
      </c>
      <c r="B123" s="202" t="s">
        <v>177</v>
      </c>
      <c r="C123" s="67">
        <v>0</v>
      </c>
      <c r="D123" s="68">
        <v>0</v>
      </c>
      <c r="E123" s="68">
        <v>0</v>
      </c>
      <c r="F123" s="68">
        <v>0</v>
      </c>
      <c r="G123" s="68">
        <v>0</v>
      </c>
    </row>
    <row r="124" spans="1:7" s="73" customFormat="1" x14ac:dyDescent="0.25">
      <c r="A124" s="206">
        <v>4212</v>
      </c>
      <c r="B124" s="212" t="s">
        <v>178</v>
      </c>
      <c r="C124" s="67">
        <v>0</v>
      </c>
      <c r="D124" s="68">
        <v>0</v>
      </c>
      <c r="E124" s="68">
        <v>0</v>
      </c>
      <c r="F124" s="68">
        <v>0</v>
      </c>
      <c r="G124" s="68">
        <v>0</v>
      </c>
    </row>
    <row r="125" spans="1:7" s="73" customFormat="1" x14ac:dyDescent="0.25">
      <c r="A125" s="201">
        <v>422</v>
      </c>
      <c r="B125" s="202" t="s">
        <v>179</v>
      </c>
      <c r="C125" s="67">
        <v>0</v>
      </c>
      <c r="D125" s="68">
        <v>0</v>
      </c>
      <c r="E125" s="68">
        <v>0</v>
      </c>
      <c r="F125" s="68">
        <v>0</v>
      </c>
      <c r="G125" s="68">
        <v>0</v>
      </c>
    </row>
    <row r="126" spans="1:7" s="73" customFormat="1" x14ac:dyDescent="0.25">
      <c r="A126" s="206">
        <v>4221</v>
      </c>
      <c r="B126" s="212" t="s">
        <v>180</v>
      </c>
      <c r="C126" s="67">
        <v>0</v>
      </c>
      <c r="D126" s="68">
        <v>0</v>
      </c>
      <c r="E126" s="68">
        <v>0</v>
      </c>
      <c r="F126" s="68">
        <v>0</v>
      </c>
      <c r="G126" s="68">
        <v>0</v>
      </c>
    </row>
    <row r="127" spans="1:7" s="73" customFormat="1" x14ac:dyDescent="0.25">
      <c r="A127" s="206">
        <v>4226</v>
      </c>
      <c r="B127" s="212" t="s">
        <v>181</v>
      </c>
      <c r="C127" s="67">
        <v>0</v>
      </c>
      <c r="D127" s="68">
        <v>0</v>
      </c>
      <c r="E127" s="68">
        <v>0</v>
      </c>
      <c r="F127" s="68">
        <v>0</v>
      </c>
      <c r="G127" s="68">
        <v>0</v>
      </c>
    </row>
    <row r="128" spans="1:7" s="73" customFormat="1" x14ac:dyDescent="0.25">
      <c r="A128" s="206">
        <v>4227</v>
      </c>
      <c r="B128" s="208" t="s">
        <v>182</v>
      </c>
      <c r="C128" s="67">
        <v>0</v>
      </c>
      <c r="D128" s="68">
        <v>0</v>
      </c>
      <c r="E128" s="68">
        <v>0</v>
      </c>
      <c r="F128" s="68">
        <v>0</v>
      </c>
      <c r="G128" s="68">
        <v>0</v>
      </c>
    </row>
    <row r="129" spans="1:7" s="73" customFormat="1" ht="26.25" x14ac:dyDescent="0.25">
      <c r="A129" s="201">
        <v>424</v>
      </c>
      <c r="B129" s="202" t="s">
        <v>183</v>
      </c>
      <c r="C129" s="67">
        <v>0</v>
      </c>
      <c r="D129" s="68">
        <v>0</v>
      </c>
      <c r="E129" s="68">
        <v>0</v>
      </c>
      <c r="F129" s="68">
        <v>0</v>
      </c>
      <c r="G129" s="68">
        <v>0</v>
      </c>
    </row>
    <row r="130" spans="1:7" s="73" customFormat="1" x14ac:dyDescent="0.25">
      <c r="A130" s="206">
        <v>4241</v>
      </c>
      <c r="B130" s="208" t="s">
        <v>184</v>
      </c>
      <c r="C130" s="67">
        <v>0</v>
      </c>
      <c r="D130" s="68">
        <v>0</v>
      </c>
      <c r="E130" s="68">
        <v>0</v>
      </c>
      <c r="F130" s="68">
        <v>0</v>
      </c>
      <c r="G130" s="68">
        <v>0</v>
      </c>
    </row>
    <row r="131" spans="1:7" s="73" customFormat="1" x14ac:dyDescent="0.25">
      <c r="A131" s="201"/>
      <c r="B131" s="202"/>
      <c r="C131" s="67"/>
      <c r="D131" s="68">
        <v>0</v>
      </c>
      <c r="E131" s="68">
        <v>0</v>
      </c>
      <c r="F131" s="68">
        <v>0</v>
      </c>
      <c r="G131" s="68">
        <v>0</v>
      </c>
    </row>
    <row r="132" spans="1:7" s="73" customFormat="1" ht="26.25" x14ac:dyDescent="0.25">
      <c r="A132" s="213" t="s">
        <v>187</v>
      </c>
      <c r="B132" s="214" t="s">
        <v>188</v>
      </c>
      <c r="C132" s="67">
        <v>1305906.0100000002</v>
      </c>
      <c r="D132" s="68">
        <v>1627634.9</v>
      </c>
      <c r="E132" s="67">
        <f>E133+E194+E555+E617+E661+E704+E741</f>
        <v>1596167.5</v>
      </c>
      <c r="F132" s="67">
        <f t="shared" ref="F132:G132" si="10">F133+F194+F555+F617+F661+F704+F741</f>
        <v>1693167.5</v>
      </c>
      <c r="G132" s="67">
        <f t="shared" si="10"/>
        <v>1793167.5</v>
      </c>
    </row>
    <row r="133" spans="1:7" s="73" customFormat="1" ht="26.25" x14ac:dyDescent="0.25">
      <c r="A133" s="210" t="s">
        <v>189</v>
      </c>
      <c r="B133" s="211" t="s">
        <v>188</v>
      </c>
      <c r="C133" s="67">
        <v>2055.77</v>
      </c>
      <c r="D133" s="67">
        <v>1000</v>
      </c>
      <c r="E133" s="67">
        <f>E134</f>
        <v>2142.5</v>
      </c>
      <c r="F133" s="67">
        <f t="shared" ref="F133:G134" si="11">F134</f>
        <v>2142.5</v>
      </c>
      <c r="G133" s="67">
        <f t="shared" si="11"/>
        <v>2142.5</v>
      </c>
    </row>
    <row r="134" spans="1:7" s="73" customFormat="1" ht="26.25" x14ac:dyDescent="0.25">
      <c r="A134" s="197" t="s">
        <v>133</v>
      </c>
      <c r="B134" s="198" t="s">
        <v>766</v>
      </c>
      <c r="C134" s="67">
        <v>2055.77</v>
      </c>
      <c r="D134" s="67">
        <v>1000</v>
      </c>
      <c r="E134" s="67">
        <f>E135</f>
        <v>2142.5</v>
      </c>
      <c r="F134" s="67">
        <f t="shared" si="11"/>
        <v>2142.5</v>
      </c>
      <c r="G134" s="67">
        <f t="shared" si="11"/>
        <v>2142.5</v>
      </c>
    </row>
    <row r="135" spans="1:7" s="73" customFormat="1" x14ac:dyDescent="0.25">
      <c r="A135" s="199">
        <v>3</v>
      </c>
      <c r="B135" s="200" t="s">
        <v>32</v>
      </c>
      <c r="C135" s="67">
        <v>1136.23</v>
      </c>
      <c r="D135" s="67">
        <v>1000</v>
      </c>
      <c r="E135" s="67">
        <f>E136+E146+E176+E180</f>
        <v>2142.5</v>
      </c>
      <c r="F135" s="67">
        <f t="shared" ref="F135:G135" si="12">F136+F146+F176+F180</f>
        <v>2142.5</v>
      </c>
      <c r="G135" s="67">
        <f t="shared" si="12"/>
        <v>2142.5</v>
      </c>
    </row>
    <row r="136" spans="1:7" s="73" customFormat="1" x14ac:dyDescent="0.25">
      <c r="A136" s="199">
        <v>31</v>
      </c>
      <c r="B136" s="200" t="s">
        <v>33</v>
      </c>
      <c r="C136" s="67">
        <v>0</v>
      </c>
      <c r="D136" s="67">
        <v>0</v>
      </c>
      <c r="E136" s="67">
        <v>0</v>
      </c>
      <c r="F136" s="67">
        <v>0</v>
      </c>
      <c r="G136" s="67">
        <v>0</v>
      </c>
    </row>
    <row r="137" spans="1:7" s="73" customFormat="1" x14ac:dyDescent="0.25">
      <c r="A137" s="201">
        <v>311</v>
      </c>
      <c r="B137" s="202" t="s">
        <v>134</v>
      </c>
      <c r="C137" s="67">
        <v>0</v>
      </c>
      <c r="D137" s="67">
        <v>0</v>
      </c>
      <c r="E137" s="67">
        <v>0</v>
      </c>
      <c r="F137" s="67">
        <v>0</v>
      </c>
      <c r="G137" s="67">
        <v>0</v>
      </c>
    </row>
    <row r="138" spans="1:7" s="73" customFormat="1" x14ac:dyDescent="0.25">
      <c r="A138" s="203">
        <v>3111</v>
      </c>
      <c r="B138" s="204" t="s">
        <v>135</v>
      </c>
      <c r="C138" s="67">
        <v>0</v>
      </c>
      <c r="D138" s="67">
        <v>0</v>
      </c>
      <c r="E138" s="67">
        <v>0</v>
      </c>
      <c r="F138" s="67">
        <v>0</v>
      </c>
      <c r="G138" s="67">
        <v>0</v>
      </c>
    </row>
    <row r="139" spans="1:7" s="73" customFormat="1" x14ac:dyDescent="0.25">
      <c r="A139" s="203">
        <v>3113</v>
      </c>
      <c r="B139" s="204" t="s">
        <v>136</v>
      </c>
      <c r="C139" s="67">
        <v>0</v>
      </c>
      <c r="D139" s="67">
        <v>0</v>
      </c>
      <c r="E139" s="67">
        <v>0</v>
      </c>
      <c r="F139" s="67">
        <v>0</v>
      </c>
      <c r="G139" s="67">
        <v>0</v>
      </c>
    </row>
    <row r="140" spans="1:7" s="73" customFormat="1" x14ac:dyDescent="0.25">
      <c r="A140" s="203">
        <v>3114</v>
      </c>
      <c r="B140" s="204" t="s">
        <v>137</v>
      </c>
      <c r="C140" s="67">
        <v>0</v>
      </c>
      <c r="D140" s="67">
        <v>0</v>
      </c>
      <c r="E140" s="67">
        <v>0</v>
      </c>
      <c r="F140" s="67">
        <v>0</v>
      </c>
      <c r="G140" s="67">
        <v>0</v>
      </c>
    </row>
    <row r="141" spans="1:7" s="73" customFormat="1" x14ac:dyDescent="0.25">
      <c r="A141" s="201">
        <v>312</v>
      </c>
      <c r="B141" s="202" t="s">
        <v>138</v>
      </c>
      <c r="C141" s="67">
        <v>0</v>
      </c>
      <c r="D141" s="67">
        <v>0</v>
      </c>
      <c r="E141" s="67">
        <v>0</v>
      </c>
      <c r="F141" s="67">
        <v>0</v>
      </c>
      <c r="G141" s="67">
        <v>0</v>
      </c>
    </row>
    <row r="142" spans="1:7" s="73" customFormat="1" x14ac:dyDescent="0.25">
      <c r="A142" s="203">
        <v>3121</v>
      </c>
      <c r="B142" s="204" t="s">
        <v>138</v>
      </c>
      <c r="C142" s="67">
        <v>0</v>
      </c>
      <c r="D142" s="67">
        <v>0</v>
      </c>
      <c r="E142" s="67">
        <v>0</v>
      </c>
      <c r="F142" s="67">
        <v>0</v>
      </c>
      <c r="G142" s="67">
        <v>0</v>
      </c>
    </row>
    <row r="143" spans="1:7" s="73" customFormat="1" x14ac:dyDescent="0.25">
      <c r="A143" s="201">
        <v>313</v>
      </c>
      <c r="B143" s="202" t="s">
        <v>139</v>
      </c>
      <c r="C143" s="67">
        <v>0</v>
      </c>
      <c r="D143" s="67">
        <v>0</v>
      </c>
      <c r="E143" s="67">
        <v>0</v>
      </c>
      <c r="F143" s="67">
        <v>0</v>
      </c>
      <c r="G143" s="67">
        <v>0</v>
      </c>
    </row>
    <row r="144" spans="1:7" s="73" customFormat="1" x14ac:dyDescent="0.25">
      <c r="A144" s="203">
        <v>3132</v>
      </c>
      <c r="B144" s="204" t="s">
        <v>140</v>
      </c>
      <c r="C144" s="67">
        <v>0</v>
      </c>
      <c r="D144" s="67">
        <v>0</v>
      </c>
      <c r="E144" s="67">
        <v>0</v>
      </c>
      <c r="F144" s="67">
        <v>0</v>
      </c>
      <c r="G144" s="67">
        <v>0</v>
      </c>
    </row>
    <row r="145" spans="1:7" s="73" customFormat="1" ht="22.5" x14ac:dyDescent="0.25">
      <c r="A145" s="203">
        <v>3133</v>
      </c>
      <c r="B145" s="204" t="s">
        <v>141</v>
      </c>
      <c r="C145" s="67">
        <v>0</v>
      </c>
      <c r="D145" s="67">
        <v>0</v>
      </c>
      <c r="E145" s="67">
        <v>0</v>
      </c>
      <c r="F145" s="67">
        <v>0</v>
      </c>
      <c r="G145" s="67">
        <v>0</v>
      </c>
    </row>
    <row r="146" spans="1:7" s="73" customFormat="1" x14ac:dyDescent="0.25">
      <c r="A146" s="199">
        <v>32</v>
      </c>
      <c r="B146" s="200" t="s">
        <v>34</v>
      </c>
      <c r="C146" s="67">
        <v>1136.23</v>
      </c>
      <c r="D146" s="67">
        <v>1000</v>
      </c>
      <c r="E146" s="67">
        <f>E147+E151+E158+E168</f>
        <v>1212.5</v>
      </c>
      <c r="F146" s="67">
        <f t="shared" ref="F146:G146" si="13">F147+F151+F158+F168</f>
        <v>1212.5</v>
      </c>
      <c r="G146" s="67">
        <f t="shared" si="13"/>
        <v>1212.5</v>
      </c>
    </row>
    <row r="147" spans="1:7" s="73" customFormat="1" x14ac:dyDescent="0.25">
      <c r="A147" s="201">
        <v>321</v>
      </c>
      <c r="B147" s="202" t="s">
        <v>142</v>
      </c>
      <c r="C147" s="67">
        <v>777.1</v>
      </c>
      <c r="D147" s="67">
        <v>1000</v>
      </c>
      <c r="E147" s="67">
        <v>450</v>
      </c>
      <c r="F147" s="67">
        <v>450</v>
      </c>
      <c r="G147" s="67">
        <v>450</v>
      </c>
    </row>
    <row r="148" spans="1:7" s="73" customFormat="1" x14ac:dyDescent="0.25">
      <c r="A148" s="203">
        <v>3211</v>
      </c>
      <c r="B148" s="204" t="s">
        <v>143</v>
      </c>
      <c r="C148" s="67">
        <v>777.1</v>
      </c>
      <c r="D148" s="67">
        <v>1000</v>
      </c>
      <c r="E148" s="67">
        <v>450</v>
      </c>
      <c r="F148" s="67">
        <v>450</v>
      </c>
      <c r="G148" s="67">
        <v>450</v>
      </c>
    </row>
    <row r="149" spans="1:7" s="73" customFormat="1" x14ac:dyDescent="0.25">
      <c r="A149" s="206">
        <v>3212</v>
      </c>
      <c r="B149" s="207" t="s">
        <v>144</v>
      </c>
      <c r="C149" s="67">
        <v>0</v>
      </c>
      <c r="D149" s="67">
        <v>0</v>
      </c>
      <c r="E149" s="67">
        <v>0</v>
      </c>
      <c r="F149" s="67">
        <v>0</v>
      </c>
      <c r="G149" s="67">
        <v>0</v>
      </c>
    </row>
    <row r="150" spans="1:7" s="73" customFormat="1" x14ac:dyDescent="0.25">
      <c r="A150" s="206">
        <v>3213</v>
      </c>
      <c r="B150" s="207" t="s">
        <v>145</v>
      </c>
      <c r="C150" s="67">
        <v>0</v>
      </c>
      <c r="D150" s="67">
        <v>0</v>
      </c>
      <c r="E150" s="67">
        <v>0</v>
      </c>
      <c r="F150" s="67">
        <v>0</v>
      </c>
      <c r="G150" s="67">
        <v>0</v>
      </c>
    </row>
    <row r="151" spans="1:7" s="73" customFormat="1" x14ac:dyDescent="0.25">
      <c r="A151" s="201">
        <v>322</v>
      </c>
      <c r="B151" s="202" t="s">
        <v>147</v>
      </c>
      <c r="C151" s="67">
        <v>280.16000000000003</v>
      </c>
      <c r="D151" s="67">
        <v>0</v>
      </c>
      <c r="E151" s="67">
        <v>200</v>
      </c>
      <c r="F151" s="67">
        <v>200</v>
      </c>
      <c r="G151" s="67">
        <v>200</v>
      </c>
    </row>
    <row r="152" spans="1:7" s="73" customFormat="1" x14ac:dyDescent="0.25">
      <c r="A152" s="206">
        <v>3221</v>
      </c>
      <c r="B152" s="207" t="s">
        <v>148</v>
      </c>
      <c r="C152" s="67">
        <v>42.47</v>
      </c>
      <c r="D152" s="67">
        <v>60</v>
      </c>
      <c r="E152" s="67">
        <v>100</v>
      </c>
      <c r="F152" s="67">
        <v>100</v>
      </c>
      <c r="G152" s="67">
        <v>100</v>
      </c>
    </row>
    <row r="153" spans="1:7" s="73" customFormat="1" x14ac:dyDescent="0.25">
      <c r="A153" s="206">
        <v>3222</v>
      </c>
      <c r="B153" s="207" t="s">
        <v>149</v>
      </c>
      <c r="C153" s="67">
        <v>237.69</v>
      </c>
      <c r="D153" s="67">
        <v>0</v>
      </c>
      <c r="E153" s="67">
        <v>100</v>
      </c>
      <c r="F153" s="67">
        <v>100</v>
      </c>
      <c r="G153" s="67">
        <v>100</v>
      </c>
    </row>
    <row r="154" spans="1:7" s="73" customFormat="1" x14ac:dyDescent="0.25">
      <c r="A154" s="206">
        <v>3223</v>
      </c>
      <c r="B154" s="207" t="s">
        <v>150</v>
      </c>
      <c r="C154" s="67">
        <v>0</v>
      </c>
      <c r="D154" s="67">
        <v>0</v>
      </c>
      <c r="E154" s="67">
        <v>0</v>
      </c>
      <c r="F154" s="67">
        <v>0</v>
      </c>
      <c r="G154" s="67">
        <v>0</v>
      </c>
    </row>
    <row r="155" spans="1:7" s="73" customFormat="1" x14ac:dyDescent="0.25">
      <c r="A155" s="206">
        <v>3224</v>
      </c>
      <c r="B155" s="207" t="s">
        <v>151</v>
      </c>
      <c r="C155" s="67">
        <v>0</v>
      </c>
      <c r="D155" s="67">
        <v>0</v>
      </c>
      <c r="E155" s="67">
        <v>0</v>
      </c>
      <c r="F155" s="67">
        <v>0</v>
      </c>
      <c r="G155" s="67">
        <v>0</v>
      </c>
    </row>
    <row r="156" spans="1:7" s="73" customFormat="1" x14ac:dyDescent="0.25">
      <c r="A156" s="206">
        <v>3225</v>
      </c>
      <c r="B156" s="207" t="s">
        <v>152</v>
      </c>
      <c r="C156" s="67">
        <v>0</v>
      </c>
      <c r="D156" s="67">
        <v>0</v>
      </c>
      <c r="E156" s="67">
        <v>0</v>
      </c>
      <c r="F156" s="67">
        <v>0</v>
      </c>
      <c r="G156" s="67">
        <v>0</v>
      </c>
    </row>
    <row r="157" spans="1:7" s="73" customFormat="1" x14ac:dyDescent="0.25">
      <c r="A157" s="206">
        <v>3227</v>
      </c>
      <c r="B157" s="207" t="s">
        <v>153</v>
      </c>
      <c r="C157" s="67">
        <v>0</v>
      </c>
      <c r="D157" s="67">
        <v>0</v>
      </c>
      <c r="E157" s="67">
        <v>0</v>
      </c>
      <c r="F157" s="67">
        <v>0</v>
      </c>
      <c r="G157" s="67">
        <v>0</v>
      </c>
    </row>
    <row r="158" spans="1:7" s="73" customFormat="1" x14ac:dyDescent="0.25">
      <c r="A158" s="201">
        <v>323</v>
      </c>
      <c r="B158" s="202" t="s">
        <v>154</v>
      </c>
      <c r="C158" s="67">
        <v>0</v>
      </c>
      <c r="D158" s="67">
        <v>0</v>
      </c>
      <c r="E158" s="67">
        <v>112.5</v>
      </c>
      <c r="F158" s="67">
        <v>112.5</v>
      </c>
      <c r="G158" s="67">
        <v>112.5</v>
      </c>
    </row>
    <row r="159" spans="1:7" s="73" customFormat="1" x14ac:dyDescent="0.25">
      <c r="A159" s="206">
        <v>3231</v>
      </c>
      <c r="B159" s="207" t="s">
        <v>155</v>
      </c>
      <c r="C159" s="67">
        <v>0</v>
      </c>
      <c r="D159" s="67">
        <v>0</v>
      </c>
      <c r="E159" s="67">
        <v>112.5</v>
      </c>
      <c r="F159" s="67">
        <v>112.5</v>
      </c>
      <c r="G159" s="67">
        <v>112.5</v>
      </c>
    </row>
    <row r="160" spans="1:7" s="73" customFormat="1" x14ac:dyDescent="0.25">
      <c r="A160" s="206">
        <v>3232</v>
      </c>
      <c r="B160" s="207" t="s">
        <v>156</v>
      </c>
      <c r="C160" s="67">
        <v>0</v>
      </c>
      <c r="D160" s="67">
        <v>0</v>
      </c>
      <c r="E160" s="67">
        <v>0</v>
      </c>
      <c r="F160" s="67">
        <v>0</v>
      </c>
      <c r="G160" s="67">
        <v>0</v>
      </c>
    </row>
    <row r="161" spans="1:7" s="73" customFormat="1" x14ac:dyDescent="0.25">
      <c r="A161" s="206">
        <v>3233</v>
      </c>
      <c r="B161" s="207" t="s">
        <v>157</v>
      </c>
      <c r="C161" s="67">
        <v>0</v>
      </c>
      <c r="D161" s="67">
        <v>0</v>
      </c>
      <c r="E161" s="67">
        <v>0</v>
      </c>
      <c r="F161" s="67">
        <v>0</v>
      </c>
      <c r="G161" s="67">
        <v>0</v>
      </c>
    </row>
    <row r="162" spans="1:7" s="73" customFormat="1" x14ac:dyDescent="0.25">
      <c r="A162" s="206">
        <v>3234</v>
      </c>
      <c r="B162" s="208" t="s">
        <v>158</v>
      </c>
      <c r="C162" s="67">
        <v>0</v>
      </c>
      <c r="D162" s="67">
        <v>0</v>
      </c>
      <c r="E162" s="67">
        <v>0</v>
      </c>
      <c r="F162" s="67">
        <v>0</v>
      </c>
      <c r="G162" s="67">
        <v>0</v>
      </c>
    </row>
    <row r="163" spans="1:7" s="73" customFormat="1" x14ac:dyDescent="0.25">
      <c r="A163" s="206">
        <v>3235</v>
      </c>
      <c r="B163" s="208" t="s">
        <v>159</v>
      </c>
      <c r="C163" s="67">
        <v>0</v>
      </c>
      <c r="D163" s="67">
        <v>0</v>
      </c>
      <c r="E163" s="67">
        <v>0</v>
      </c>
      <c r="F163" s="67">
        <v>0</v>
      </c>
      <c r="G163" s="67">
        <v>0</v>
      </c>
    </row>
    <row r="164" spans="1:7" s="73" customFormat="1" x14ac:dyDescent="0.25">
      <c r="A164" s="206">
        <v>3236</v>
      </c>
      <c r="B164" s="208" t="s">
        <v>160</v>
      </c>
      <c r="C164" s="67">
        <v>0</v>
      </c>
      <c r="D164" s="67">
        <v>0</v>
      </c>
      <c r="E164" s="67">
        <v>0</v>
      </c>
      <c r="F164" s="67">
        <v>0</v>
      </c>
      <c r="G164" s="67">
        <v>0</v>
      </c>
    </row>
    <row r="165" spans="1:7" s="73" customFormat="1" x14ac:dyDescent="0.25">
      <c r="A165" s="206">
        <v>3237</v>
      </c>
      <c r="B165" s="208" t="s">
        <v>161</v>
      </c>
      <c r="C165" s="67">
        <v>0</v>
      </c>
      <c r="D165" s="67">
        <v>0</v>
      </c>
      <c r="E165" s="67">
        <v>0</v>
      </c>
      <c r="F165" s="67">
        <v>0</v>
      </c>
      <c r="G165" s="67">
        <v>0</v>
      </c>
    </row>
    <row r="166" spans="1:7" s="73" customFormat="1" x14ac:dyDescent="0.25">
      <c r="A166" s="206">
        <v>3238</v>
      </c>
      <c r="B166" s="208" t="s">
        <v>162</v>
      </c>
      <c r="C166" s="67">
        <v>0</v>
      </c>
      <c r="D166" s="67">
        <v>0</v>
      </c>
      <c r="E166" s="67">
        <v>0</v>
      </c>
      <c r="F166" s="67">
        <v>0</v>
      </c>
      <c r="G166" s="67">
        <v>0</v>
      </c>
    </row>
    <row r="167" spans="1:7" s="73" customFormat="1" x14ac:dyDescent="0.25">
      <c r="A167" s="206">
        <v>3239</v>
      </c>
      <c r="B167" s="208" t="s">
        <v>163</v>
      </c>
      <c r="C167" s="67">
        <v>0</v>
      </c>
      <c r="D167" s="67">
        <v>0</v>
      </c>
      <c r="E167" s="67">
        <v>0</v>
      </c>
      <c r="F167" s="67">
        <v>0</v>
      </c>
      <c r="G167" s="67">
        <v>0</v>
      </c>
    </row>
    <row r="168" spans="1:7" s="73" customFormat="1" x14ac:dyDescent="0.25">
      <c r="A168" s="201">
        <v>329</v>
      </c>
      <c r="B168" s="202" t="s">
        <v>164</v>
      </c>
      <c r="C168" s="67">
        <v>78.97</v>
      </c>
      <c r="D168" s="67">
        <v>0</v>
      </c>
      <c r="E168" s="67">
        <v>450</v>
      </c>
      <c r="F168" s="67">
        <v>450</v>
      </c>
      <c r="G168" s="67">
        <v>450</v>
      </c>
    </row>
    <row r="169" spans="1:7" s="73" customFormat="1" ht="23.25" x14ac:dyDescent="0.25">
      <c r="A169" s="206">
        <v>3291</v>
      </c>
      <c r="B169" s="208" t="s">
        <v>165</v>
      </c>
      <c r="C169" s="67">
        <v>0</v>
      </c>
      <c r="D169" s="67">
        <v>86</v>
      </c>
      <c r="E169" s="67">
        <v>0</v>
      </c>
      <c r="F169" s="67">
        <v>0</v>
      </c>
      <c r="G169" s="67">
        <v>0</v>
      </c>
    </row>
    <row r="170" spans="1:7" s="73" customFormat="1" x14ac:dyDescent="0.25">
      <c r="A170" s="206">
        <v>3292</v>
      </c>
      <c r="B170" s="208" t="s">
        <v>166</v>
      </c>
      <c r="C170" s="67">
        <v>0</v>
      </c>
      <c r="D170" s="67">
        <v>0</v>
      </c>
      <c r="E170" s="67">
        <v>0</v>
      </c>
      <c r="F170" s="67">
        <v>0</v>
      </c>
      <c r="G170" s="67">
        <v>0</v>
      </c>
    </row>
    <row r="171" spans="1:7" s="73" customFormat="1" x14ac:dyDescent="0.25">
      <c r="A171" s="206">
        <v>3293</v>
      </c>
      <c r="B171" s="208" t="s">
        <v>167</v>
      </c>
      <c r="C171" s="67">
        <v>78.97</v>
      </c>
      <c r="D171" s="67">
        <v>0</v>
      </c>
      <c r="E171" s="67">
        <v>0</v>
      </c>
      <c r="F171" s="67">
        <v>0</v>
      </c>
      <c r="G171" s="67">
        <v>0</v>
      </c>
    </row>
    <row r="172" spans="1:7" s="73" customFormat="1" x14ac:dyDescent="0.25">
      <c r="A172" s="206">
        <v>3294</v>
      </c>
      <c r="B172" s="208" t="s">
        <v>168</v>
      </c>
      <c r="C172" s="67">
        <v>0</v>
      </c>
      <c r="D172" s="67">
        <v>0</v>
      </c>
      <c r="E172" s="67">
        <v>0</v>
      </c>
      <c r="F172" s="67">
        <v>0</v>
      </c>
      <c r="G172" s="67">
        <v>0</v>
      </c>
    </row>
    <row r="173" spans="1:7" s="73" customFormat="1" x14ac:dyDescent="0.25">
      <c r="A173" s="206">
        <v>3295</v>
      </c>
      <c r="B173" s="208" t="s">
        <v>169</v>
      </c>
      <c r="C173" s="67">
        <v>0</v>
      </c>
      <c r="D173" s="67">
        <v>0</v>
      </c>
      <c r="E173" s="67">
        <v>0</v>
      </c>
      <c r="F173" s="67">
        <v>0</v>
      </c>
      <c r="G173" s="67">
        <v>0</v>
      </c>
    </row>
    <row r="174" spans="1:7" s="73" customFormat="1" x14ac:dyDescent="0.25">
      <c r="A174" s="206">
        <v>3296</v>
      </c>
      <c r="B174" s="208" t="s">
        <v>170</v>
      </c>
      <c r="C174" s="67">
        <v>0</v>
      </c>
      <c r="D174" s="67">
        <v>0</v>
      </c>
      <c r="E174" s="67">
        <v>0</v>
      </c>
      <c r="F174" s="67">
        <v>0</v>
      </c>
      <c r="G174" s="67">
        <v>0</v>
      </c>
    </row>
    <row r="175" spans="1:7" s="73" customFormat="1" x14ac:dyDescent="0.25">
      <c r="A175" s="206">
        <v>3299</v>
      </c>
      <c r="B175" s="208" t="s">
        <v>171</v>
      </c>
      <c r="C175" s="67">
        <v>0</v>
      </c>
      <c r="D175" s="67">
        <v>0</v>
      </c>
      <c r="E175" s="67">
        <v>450</v>
      </c>
      <c r="F175" s="67">
        <v>450</v>
      </c>
      <c r="G175" s="67">
        <v>450</v>
      </c>
    </row>
    <row r="176" spans="1:7" s="73" customFormat="1" x14ac:dyDescent="0.25">
      <c r="A176" s="199">
        <v>34</v>
      </c>
      <c r="B176" s="200" t="s">
        <v>78</v>
      </c>
      <c r="C176" s="67">
        <v>0</v>
      </c>
      <c r="D176" s="67">
        <v>0</v>
      </c>
      <c r="E176" s="67">
        <v>0</v>
      </c>
      <c r="F176" s="67">
        <v>0</v>
      </c>
      <c r="G176" s="67">
        <v>0</v>
      </c>
    </row>
    <row r="177" spans="1:7" s="73" customFormat="1" x14ac:dyDescent="0.25">
      <c r="A177" s="201">
        <v>343</v>
      </c>
      <c r="B177" s="202" t="s">
        <v>172</v>
      </c>
      <c r="C177" s="67">
        <v>0</v>
      </c>
      <c r="D177" s="67">
        <v>0</v>
      </c>
      <c r="E177" s="67">
        <v>0</v>
      </c>
      <c r="F177" s="67">
        <v>0</v>
      </c>
      <c r="G177" s="67">
        <v>0</v>
      </c>
    </row>
    <row r="178" spans="1:7" s="73" customFormat="1" x14ac:dyDescent="0.25">
      <c r="A178" s="206">
        <v>3431</v>
      </c>
      <c r="B178" s="209" t="s">
        <v>173</v>
      </c>
      <c r="C178" s="67">
        <v>0</v>
      </c>
      <c r="D178" s="67">
        <v>0</v>
      </c>
      <c r="E178" s="67">
        <v>0</v>
      </c>
      <c r="F178" s="67">
        <v>0</v>
      </c>
      <c r="G178" s="67">
        <v>0</v>
      </c>
    </row>
    <row r="179" spans="1:7" s="73" customFormat="1" x14ac:dyDescent="0.25">
      <c r="A179" s="206">
        <v>3433</v>
      </c>
      <c r="B179" s="208" t="s">
        <v>174</v>
      </c>
      <c r="C179" s="67">
        <v>0</v>
      </c>
      <c r="D179" s="67">
        <v>0</v>
      </c>
      <c r="E179" s="67">
        <v>0</v>
      </c>
      <c r="F179" s="67">
        <v>0</v>
      </c>
      <c r="G179" s="67">
        <v>0</v>
      </c>
    </row>
    <row r="180" spans="1:7" s="73" customFormat="1" ht="26.25" x14ac:dyDescent="0.25">
      <c r="A180" s="219">
        <v>37</v>
      </c>
      <c r="B180" s="220" t="s">
        <v>762</v>
      </c>
      <c r="C180" s="67">
        <v>0</v>
      </c>
      <c r="D180" s="67">
        <v>0</v>
      </c>
      <c r="E180" s="67">
        <v>930</v>
      </c>
      <c r="F180" s="67">
        <v>930</v>
      </c>
      <c r="G180" s="67">
        <v>930</v>
      </c>
    </row>
    <row r="181" spans="1:7" s="73" customFormat="1" ht="23.25" x14ac:dyDescent="0.25">
      <c r="A181" s="206">
        <v>372</v>
      </c>
      <c r="B181" s="208" t="s">
        <v>763</v>
      </c>
      <c r="C181" s="67">
        <v>0</v>
      </c>
      <c r="D181" s="67">
        <v>0</v>
      </c>
      <c r="E181" s="67">
        <v>930</v>
      </c>
      <c r="F181" s="67">
        <v>930</v>
      </c>
      <c r="G181" s="67">
        <v>930</v>
      </c>
    </row>
    <row r="182" spans="1:7" s="73" customFormat="1" x14ac:dyDescent="0.25">
      <c r="A182" s="206">
        <v>3721</v>
      </c>
      <c r="B182" s="208" t="s">
        <v>764</v>
      </c>
      <c r="C182" s="67">
        <v>0</v>
      </c>
      <c r="D182" s="67">
        <v>0</v>
      </c>
      <c r="E182" s="67">
        <v>930</v>
      </c>
      <c r="F182" s="67">
        <v>930</v>
      </c>
      <c r="G182" s="67">
        <v>930</v>
      </c>
    </row>
    <row r="183" spans="1:7" s="73" customFormat="1" x14ac:dyDescent="0.25">
      <c r="A183" s="199">
        <v>4</v>
      </c>
      <c r="B183" s="200" t="s">
        <v>35</v>
      </c>
      <c r="C183" s="215">
        <v>919.54</v>
      </c>
      <c r="D183" s="67">
        <v>0</v>
      </c>
      <c r="E183" s="67">
        <v>0</v>
      </c>
      <c r="F183" s="67">
        <v>0</v>
      </c>
      <c r="G183" s="67">
        <v>0</v>
      </c>
    </row>
    <row r="184" spans="1:7" s="73" customFormat="1" ht="26.25" x14ac:dyDescent="0.25">
      <c r="A184" s="199">
        <v>42</v>
      </c>
      <c r="B184" s="200" t="s">
        <v>80</v>
      </c>
      <c r="C184" s="215">
        <v>919.54</v>
      </c>
      <c r="D184" s="67">
        <v>0</v>
      </c>
      <c r="E184" s="67">
        <v>0</v>
      </c>
      <c r="F184" s="67">
        <v>0</v>
      </c>
      <c r="G184" s="67">
        <v>0</v>
      </c>
    </row>
    <row r="185" spans="1:7" s="73" customFormat="1" x14ac:dyDescent="0.25">
      <c r="A185" s="201">
        <v>421</v>
      </c>
      <c r="B185" s="202" t="s">
        <v>177</v>
      </c>
      <c r="C185" s="216">
        <v>0</v>
      </c>
      <c r="D185" s="67">
        <v>0</v>
      </c>
      <c r="E185" s="67">
        <v>0</v>
      </c>
      <c r="F185" s="67">
        <v>0</v>
      </c>
      <c r="G185" s="67">
        <v>0</v>
      </c>
    </row>
    <row r="186" spans="1:7" s="73" customFormat="1" x14ac:dyDescent="0.25">
      <c r="A186" s="206">
        <v>4212</v>
      </c>
      <c r="B186" s="212" t="s">
        <v>178</v>
      </c>
      <c r="C186" s="216">
        <v>0</v>
      </c>
      <c r="D186" s="67">
        <v>0</v>
      </c>
      <c r="E186" s="67">
        <v>0</v>
      </c>
      <c r="F186" s="67">
        <v>0</v>
      </c>
      <c r="G186" s="67">
        <v>0</v>
      </c>
    </row>
    <row r="187" spans="1:7" s="73" customFormat="1" x14ac:dyDescent="0.25">
      <c r="A187" s="201">
        <v>422</v>
      </c>
      <c r="B187" s="202" t="s">
        <v>179</v>
      </c>
      <c r="C187" s="215">
        <v>919.54</v>
      </c>
      <c r="D187" s="67">
        <v>0</v>
      </c>
      <c r="E187" s="67">
        <v>0</v>
      </c>
      <c r="F187" s="67">
        <v>0</v>
      </c>
      <c r="G187" s="67">
        <v>0</v>
      </c>
    </row>
    <row r="188" spans="1:7" s="73" customFormat="1" x14ac:dyDescent="0.25">
      <c r="A188" s="206">
        <v>4221</v>
      </c>
      <c r="B188" s="212" t="s">
        <v>180</v>
      </c>
      <c r="C188" s="216">
        <v>0</v>
      </c>
      <c r="D188" s="67">
        <v>0</v>
      </c>
      <c r="E188" s="67">
        <v>0</v>
      </c>
      <c r="F188" s="67">
        <v>0</v>
      </c>
      <c r="G188" s="67">
        <v>0</v>
      </c>
    </row>
    <row r="189" spans="1:7" s="73" customFormat="1" x14ac:dyDescent="0.25">
      <c r="A189" s="206">
        <v>4226</v>
      </c>
      <c r="B189" s="212" t="s">
        <v>181</v>
      </c>
      <c r="C189" s="216">
        <v>0</v>
      </c>
      <c r="D189" s="67">
        <v>0</v>
      </c>
      <c r="E189" s="67">
        <v>0</v>
      </c>
      <c r="F189" s="67">
        <v>0</v>
      </c>
      <c r="G189" s="67">
        <v>0</v>
      </c>
    </row>
    <row r="190" spans="1:7" s="73" customFormat="1" x14ac:dyDescent="0.25">
      <c r="A190" s="206">
        <v>4227</v>
      </c>
      <c r="B190" s="208" t="s">
        <v>182</v>
      </c>
      <c r="C190" s="216">
        <v>919.54</v>
      </c>
      <c r="D190" s="67">
        <v>0</v>
      </c>
      <c r="E190" s="67">
        <v>0</v>
      </c>
      <c r="F190" s="67">
        <v>0</v>
      </c>
      <c r="G190" s="67">
        <v>0</v>
      </c>
    </row>
    <row r="191" spans="1:7" s="73" customFormat="1" ht="26.25" x14ac:dyDescent="0.25">
      <c r="A191" s="201">
        <v>424</v>
      </c>
      <c r="B191" s="202" t="s">
        <v>183</v>
      </c>
      <c r="C191" s="215">
        <v>0</v>
      </c>
      <c r="D191" s="67">
        <v>0</v>
      </c>
      <c r="E191" s="67">
        <v>0</v>
      </c>
      <c r="F191" s="67">
        <v>0</v>
      </c>
      <c r="G191" s="67">
        <v>0</v>
      </c>
    </row>
    <row r="192" spans="1:7" s="73" customFormat="1" x14ac:dyDescent="0.25">
      <c r="A192" s="206">
        <v>4241</v>
      </c>
      <c r="B192" s="208" t="s">
        <v>184</v>
      </c>
      <c r="C192" s="216">
        <v>0</v>
      </c>
      <c r="D192" s="67">
        <v>0</v>
      </c>
      <c r="E192" s="67">
        <v>0</v>
      </c>
      <c r="F192" s="67">
        <v>0</v>
      </c>
      <c r="G192" s="67">
        <v>0</v>
      </c>
    </row>
    <row r="193" spans="1:7" s="73" customFormat="1" x14ac:dyDescent="0.25">
      <c r="A193" s="201"/>
      <c r="B193" s="202"/>
      <c r="C193" s="67">
        <v>0</v>
      </c>
      <c r="D193" s="67">
        <v>0</v>
      </c>
      <c r="E193" s="67">
        <v>0</v>
      </c>
      <c r="F193" s="67">
        <v>0</v>
      </c>
      <c r="G193" s="67">
        <v>0</v>
      </c>
    </row>
    <row r="194" spans="1:7" s="73" customFormat="1" ht="25.5" customHeight="1" x14ac:dyDescent="0.25">
      <c r="A194" s="210" t="s">
        <v>190</v>
      </c>
      <c r="B194" s="211" t="s">
        <v>191</v>
      </c>
      <c r="C194" s="67">
        <v>1219735.6100000001</v>
      </c>
      <c r="D194" s="67">
        <v>1557034.9</v>
      </c>
      <c r="E194" s="67">
        <f>E195+E253+E315+E375+E436+E496</f>
        <v>1578500</v>
      </c>
      <c r="F194" s="67">
        <f t="shared" ref="F194:G194" si="14">F195+F253+F315+F375+F436+F496</f>
        <v>1675500</v>
      </c>
      <c r="G194" s="67">
        <f t="shared" si="14"/>
        <v>1775500</v>
      </c>
    </row>
    <row r="195" spans="1:7" s="73" customFormat="1" x14ac:dyDescent="0.25">
      <c r="A195" s="197" t="s">
        <v>133</v>
      </c>
      <c r="B195" s="198" t="s">
        <v>773</v>
      </c>
      <c r="C195" s="67">
        <v>2002.35</v>
      </c>
      <c r="D195" s="67">
        <v>6702.1</v>
      </c>
      <c r="E195" s="67">
        <f>E196+E243</f>
        <v>5000</v>
      </c>
      <c r="F195" s="67">
        <f>F196+F243</f>
        <v>5000</v>
      </c>
      <c r="G195" s="67">
        <f t="shared" ref="G195" si="15">G196+G243</f>
        <v>5000</v>
      </c>
    </row>
    <row r="196" spans="1:7" s="73" customFormat="1" x14ac:dyDescent="0.25">
      <c r="A196" s="199">
        <v>3</v>
      </c>
      <c r="B196" s="200" t="s">
        <v>32</v>
      </c>
      <c r="C196" s="67">
        <v>1602.35</v>
      </c>
      <c r="D196" s="67">
        <v>2840</v>
      </c>
      <c r="E196" s="67">
        <v>3100</v>
      </c>
      <c r="F196" s="67">
        <v>3100</v>
      </c>
      <c r="G196" s="67">
        <v>3100</v>
      </c>
    </row>
    <row r="197" spans="1:7" s="73" customFormat="1" x14ac:dyDescent="0.25">
      <c r="A197" s="199">
        <v>31</v>
      </c>
      <c r="B197" s="200" t="s">
        <v>33</v>
      </c>
      <c r="C197" s="67">
        <v>0</v>
      </c>
      <c r="D197" s="67">
        <v>0</v>
      </c>
      <c r="E197" s="67">
        <v>0</v>
      </c>
      <c r="F197" s="67">
        <v>0</v>
      </c>
      <c r="G197" s="67">
        <v>0</v>
      </c>
    </row>
    <row r="198" spans="1:7" s="73" customFormat="1" x14ac:dyDescent="0.25">
      <c r="A198" s="201">
        <v>311</v>
      </c>
      <c r="B198" s="202" t="s">
        <v>134</v>
      </c>
      <c r="C198" s="67">
        <v>0</v>
      </c>
      <c r="D198" s="67">
        <v>0</v>
      </c>
      <c r="E198" s="67">
        <v>0</v>
      </c>
      <c r="F198" s="67">
        <v>0</v>
      </c>
      <c r="G198" s="67">
        <v>0</v>
      </c>
    </row>
    <row r="199" spans="1:7" s="73" customFormat="1" x14ac:dyDescent="0.25">
      <c r="A199" s="203">
        <v>3111</v>
      </c>
      <c r="B199" s="204" t="s">
        <v>135</v>
      </c>
      <c r="C199" s="67">
        <v>0</v>
      </c>
      <c r="D199" s="67">
        <v>0</v>
      </c>
      <c r="E199" s="67">
        <v>0</v>
      </c>
      <c r="F199" s="67">
        <v>0</v>
      </c>
      <c r="G199" s="67">
        <v>0</v>
      </c>
    </row>
    <row r="200" spans="1:7" s="73" customFormat="1" x14ac:dyDescent="0.25">
      <c r="A200" s="203">
        <v>3113</v>
      </c>
      <c r="B200" s="204" t="s">
        <v>136</v>
      </c>
      <c r="C200" s="67">
        <v>0</v>
      </c>
      <c r="D200" s="67">
        <v>0</v>
      </c>
      <c r="E200" s="67">
        <v>0</v>
      </c>
      <c r="F200" s="67">
        <v>0</v>
      </c>
      <c r="G200" s="67">
        <v>0</v>
      </c>
    </row>
    <row r="201" spans="1:7" s="73" customFormat="1" x14ac:dyDescent="0.25">
      <c r="A201" s="203">
        <v>3114</v>
      </c>
      <c r="B201" s="204" t="s">
        <v>137</v>
      </c>
      <c r="C201" s="67">
        <v>0</v>
      </c>
      <c r="D201" s="67">
        <v>0</v>
      </c>
      <c r="E201" s="67">
        <v>0</v>
      </c>
      <c r="F201" s="67">
        <v>0</v>
      </c>
      <c r="G201" s="67">
        <v>0</v>
      </c>
    </row>
    <row r="202" spans="1:7" s="73" customFormat="1" x14ac:dyDescent="0.25">
      <c r="A202" s="201">
        <v>312</v>
      </c>
      <c r="B202" s="202" t="s">
        <v>138</v>
      </c>
      <c r="C202" s="67">
        <v>0</v>
      </c>
      <c r="D202" s="67">
        <v>0</v>
      </c>
      <c r="E202" s="67">
        <v>0</v>
      </c>
      <c r="F202" s="67">
        <v>0</v>
      </c>
      <c r="G202" s="67">
        <v>0</v>
      </c>
    </row>
    <row r="203" spans="1:7" s="73" customFormat="1" x14ac:dyDescent="0.25">
      <c r="A203" s="203">
        <v>3121</v>
      </c>
      <c r="B203" s="204" t="s">
        <v>138</v>
      </c>
      <c r="C203" s="67">
        <v>0</v>
      </c>
      <c r="D203" s="67">
        <v>0</v>
      </c>
      <c r="E203" s="67">
        <v>0</v>
      </c>
      <c r="F203" s="67">
        <v>0</v>
      </c>
      <c r="G203" s="67">
        <v>0</v>
      </c>
    </row>
    <row r="204" spans="1:7" s="73" customFormat="1" x14ac:dyDescent="0.25">
      <c r="A204" s="201">
        <v>313</v>
      </c>
      <c r="B204" s="202" t="s">
        <v>139</v>
      </c>
      <c r="C204" s="67">
        <v>0</v>
      </c>
      <c r="D204" s="67">
        <v>0</v>
      </c>
      <c r="E204" s="67">
        <v>0</v>
      </c>
      <c r="F204" s="67">
        <v>0</v>
      </c>
      <c r="G204" s="67">
        <v>0</v>
      </c>
    </row>
    <row r="205" spans="1:7" s="73" customFormat="1" x14ac:dyDescent="0.25">
      <c r="A205" s="203">
        <v>3132</v>
      </c>
      <c r="B205" s="204" t="s">
        <v>140</v>
      </c>
      <c r="C205" s="67">
        <v>0</v>
      </c>
      <c r="D205" s="67">
        <v>0</v>
      </c>
      <c r="E205" s="67">
        <v>0</v>
      </c>
      <c r="F205" s="67">
        <v>0</v>
      </c>
      <c r="G205" s="67">
        <v>0</v>
      </c>
    </row>
    <row r="206" spans="1:7" s="73" customFormat="1" ht="22.5" x14ac:dyDescent="0.25">
      <c r="A206" s="203">
        <v>3133</v>
      </c>
      <c r="B206" s="204" t="s">
        <v>141</v>
      </c>
      <c r="C206" s="67">
        <v>0</v>
      </c>
      <c r="D206" s="67">
        <v>0</v>
      </c>
      <c r="E206" s="67">
        <v>0</v>
      </c>
      <c r="F206" s="67">
        <v>0</v>
      </c>
      <c r="G206" s="67">
        <v>0</v>
      </c>
    </row>
    <row r="207" spans="1:7" s="73" customFormat="1" x14ac:dyDescent="0.25">
      <c r="A207" s="199">
        <v>32</v>
      </c>
      <c r="B207" s="200" t="s">
        <v>34</v>
      </c>
      <c r="C207" s="67">
        <v>1602.35</v>
      </c>
      <c r="D207" s="67">
        <v>2840</v>
      </c>
      <c r="E207" s="67">
        <f>E208+E212</f>
        <v>3100</v>
      </c>
      <c r="F207" s="67">
        <v>3100</v>
      </c>
      <c r="G207" s="67">
        <v>3100</v>
      </c>
    </row>
    <row r="208" spans="1:7" s="73" customFormat="1" x14ac:dyDescent="0.25">
      <c r="A208" s="201">
        <v>321</v>
      </c>
      <c r="B208" s="202" t="s">
        <v>142</v>
      </c>
      <c r="C208" s="67">
        <v>1310</v>
      </c>
      <c r="D208" s="67">
        <v>2340</v>
      </c>
      <c r="E208" s="67">
        <v>2500</v>
      </c>
      <c r="F208" s="67">
        <v>2500</v>
      </c>
      <c r="G208" s="67">
        <v>2500</v>
      </c>
    </row>
    <row r="209" spans="1:7" s="73" customFormat="1" x14ac:dyDescent="0.25">
      <c r="A209" s="203">
        <v>3211</v>
      </c>
      <c r="B209" s="204" t="s">
        <v>143</v>
      </c>
      <c r="C209" s="67">
        <v>1310</v>
      </c>
      <c r="D209" s="67">
        <v>2340</v>
      </c>
      <c r="E209" s="67">
        <v>2500</v>
      </c>
      <c r="F209" s="67">
        <v>2500</v>
      </c>
      <c r="G209" s="67">
        <v>2500</v>
      </c>
    </row>
    <row r="210" spans="1:7" s="73" customFormat="1" x14ac:dyDescent="0.25">
      <c r="A210" s="206">
        <v>3212</v>
      </c>
      <c r="B210" s="207" t="s">
        <v>144</v>
      </c>
      <c r="C210" s="67">
        <v>0</v>
      </c>
      <c r="D210" s="67">
        <v>0</v>
      </c>
      <c r="E210" s="67">
        <v>0</v>
      </c>
      <c r="F210" s="67">
        <v>0</v>
      </c>
      <c r="G210" s="67">
        <v>0</v>
      </c>
    </row>
    <row r="211" spans="1:7" s="73" customFormat="1" x14ac:dyDescent="0.25">
      <c r="A211" s="206">
        <v>3213</v>
      </c>
      <c r="B211" s="207" t="s">
        <v>145</v>
      </c>
      <c r="C211" s="67">
        <v>0</v>
      </c>
      <c r="D211" s="67">
        <v>0</v>
      </c>
      <c r="E211" s="67">
        <v>0</v>
      </c>
      <c r="F211" s="67">
        <v>0</v>
      </c>
      <c r="G211" s="67">
        <v>0</v>
      </c>
    </row>
    <row r="212" spans="1:7" s="73" customFormat="1" x14ac:dyDescent="0.25">
      <c r="A212" s="201">
        <v>322</v>
      </c>
      <c r="B212" s="202" t="s">
        <v>147</v>
      </c>
      <c r="C212" s="67">
        <v>292.35000000000002</v>
      </c>
      <c r="D212" s="67">
        <v>500</v>
      </c>
      <c r="E212" s="67">
        <v>600</v>
      </c>
      <c r="F212" s="67">
        <v>600</v>
      </c>
      <c r="G212" s="67">
        <v>600</v>
      </c>
    </row>
    <row r="213" spans="1:7" s="73" customFormat="1" x14ac:dyDescent="0.25">
      <c r="A213" s="206">
        <v>3221</v>
      </c>
      <c r="B213" s="207" t="s">
        <v>148</v>
      </c>
      <c r="C213" s="67">
        <v>0</v>
      </c>
      <c r="D213" s="67">
        <v>0</v>
      </c>
      <c r="E213" s="67">
        <v>0</v>
      </c>
      <c r="F213" s="67">
        <v>0</v>
      </c>
      <c r="G213" s="67">
        <v>0</v>
      </c>
    </row>
    <row r="214" spans="1:7" s="73" customFormat="1" x14ac:dyDescent="0.25">
      <c r="A214" s="206">
        <v>3222</v>
      </c>
      <c r="B214" s="207" t="s">
        <v>149</v>
      </c>
      <c r="C214" s="67">
        <v>0</v>
      </c>
      <c r="D214" s="67">
        <v>0</v>
      </c>
      <c r="E214" s="67">
        <v>0</v>
      </c>
      <c r="F214" s="67">
        <v>0</v>
      </c>
      <c r="G214" s="67">
        <v>0</v>
      </c>
    </row>
    <row r="215" spans="1:7" s="73" customFormat="1" x14ac:dyDescent="0.25">
      <c r="A215" s="206">
        <v>3223</v>
      </c>
      <c r="B215" s="207" t="s">
        <v>150</v>
      </c>
      <c r="C215" s="67">
        <v>0</v>
      </c>
      <c r="D215" s="67">
        <v>0</v>
      </c>
      <c r="E215" s="67">
        <v>0</v>
      </c>
      <c r="F215" s="67">
        <v>0</v>
      </c>
      <c r="G215" s="67">
        <v>0</v>
      </c>
    </row>
    <row r="216" spans="1:7" s="73" customFormat="1" x14ac:dyDescent="0.25">
      <c r="A216" s="206">
        <v>3224</v>
      </c>
      <c r="B216" s="207" t="s">
        <v>151</v>
      </c>
      <c r="C216" s="67">
        <v>211.45</v>
      </c>
      <c r="D216" s="67">
        <v>500</v>
      </c>
      <c r="E216" s="67">
        <v>600</v>
      </c>
      <c r="F216" s="67">
        <v>600</v>
      </c>
      <c r="G216" s="67">
        <v>600</v>
      </c>
    </row>
    <row r="217" spans="1:7" s="73" customFormat="1" x14ac:dyDescent="0.25">
      <c r="A217" s="206">
        <v>3225</v>
      </c>
      <c r="B217" s="207" t="s">
        <v>152</v>
      </c>
      <c r="C217" s="67">
        <v>80.900000000000006</v>
      </c>
      <c r="D217" s="67">
        <v>0</v>
      </c>
      <c r="E217" s="67">
        <v>0</v>
      </c>
      <c r="F217" s="67">
        <v>0</v>
      </c>
      <c r="G217" s="67">
        <v>0</v>
      </c>
    </row>
    <row r="218" spans="1:7" s="73" customFormat="1" x14ac:dyDescent="0.25">
      <c r="A218" s="206">
        <v>3227</v>
      </c>
      <c r="B218" s="207" t="s">
        <v>153</v>
      </c>
      <c r="C218" s="67">
        <v>0</v>
      </c>
      <c r="D218" s="67">
        <v>0</v>
      </c>
      <c r="E218" s="67">
        <v>0</v>
      </c>
      <c r="F218" s="67">
        <v>0</v>
      </c>
      <c r="G218" s="67">
        <v>0</v>
      </c>
    </row>
    <row r="219" spans="1:7" s="73" customFormat="1" x14ac:dyDescent="0.25">
      <c r="A219" s="201">
        <v>323</v>
      </c>
      <c r="B219" s="202" t="s">
        <v>154</v>
      </c>
      <c r="C219" s="67">
        <v>0</v>
      </c>
      <c r="D219" s="67">
        <v>0</v>
      </c>
      <c r="E219" s="67">
        <v>0</v>
      </c>
      <c r="F219" s="67">
        <v>0</v>
      </c>
      <c r="G219" s="67">
        <v>0</v>
      </c>
    </row>
    <row r="220" spans="1:7" s="73" customFormat="1" x14ac:dyDescent="0.25">
      <c r="A220" s="206">
        <v>3231</v>
      </c>
      <c r="B220" s="207" t="s">
        <v>155</v>
      </c>
      <c r="C220" s="67">
        <v>0</v>
      </c>
      <c r="D220" s="67">
        <v>0</v>
      </c>
      <c r="E220" s="67">
        <v>0</v>
      </c>
      <c r="F220" s="67">
        <v>0</v>
      </c>
      <c r="G220" s="67">
        <v>0</v>
      </c>
    </row>
    <row r="221" spans="1:7" s="73" customFormat="1" x14ac:dyDescent="0.25">
      <c r="A221" s="206">
        <v>3232</v>
      </c>
      <c r="B221" s="207" t="s">
        <v>156</v>
      </c>
      <c r="C221" s="67">
        <v>0</v>
      </c>
      <c r="D221" s="67">
        <v>0</v>
      </c>
      <c r="E221" s="67">
        <v>0</v>
      </c>
      <c r="F221" s="67">
        <v>0</v>
      </c>
      <c r="G221" s="67">
        <v>0</v>
      </c>
    </row>
    <row r="222" spans="1:7" s="73" customFormat="1" x14ac:dyDescent="0.25">
      <c r="A222" s="206">
        <v>3233</v>
      </c>
      <c r="B222" s="207" t="s">
        <v>157</v>
      </c>
      <c r="C222" s="67">
        <v>0</v>
      </c>
      <c r="D222" s="67">
        <v>0</v>
      </c>
      <c r="E222" s="67">
        <v>0</v>
      </c>
      <c r="F222" s="67">
        <v>0</v>
      </c>
      <c r="G222" s="67">
        <v>0</v>
      </c>
    </row>
    <row r="223" spans="1:7" s="73" customFormat="1" x14ac:dyDescent="0.25">
      <c r="A223" s="206">
        <v>3234</v>
      </c>
      <c r="B223" s="208" t="s">
        <v>158</v>
      </c>
      <c r="C223" s="67">
        <v>0</v>
      </c>
      <c r="D223" s="67">
        <v>0</v>
      </c>
      <c r="E223" s="67">
        <v>0</v>
      </c>
      <c r="F223" s="67">
        <v>0</v>
      </c>
      <c r="G223" s="67">
        <v>0</v>
      </c>
    </row>
    <row r="224" spans="1:7" s="73" customFormat="1" x14ac:dyDescent="0.25">
      <c r="A224" s="206">
        <v>3235</v>
      </c>
      <c r="B224" s="208" t="s">
        <v>159</v>
      </c>
      <c r="C224" s="67">
        <v>0</v>
      </c>
      <c r="D224" s="67">
        <v>0</v>
      </c>
      <c r="E224" s="67">
        <v>0</v>
      </c>
      <c r="F224" s="67">
        <v>0</v>
      </c>
      <c r="G224" s="67">
        <v>0</v>
      </c>
    </row>
    <row r="225" spans="1:7" s="73" customFormat="1" x14ac:dyDescent="0.25">
      <c r="A225" s="206">
        <v>3236</v>
      </c>
      <c r="B225" s="208" t="s">
        <v>160</v>
      </c>
      <c r="C225" s="67">
        <v>0</v>
      </c>
      <c r="D225" s="67">
        <v>0</v>
      </c>
      <c r="E225" s="67">
        <v>0</v>
      </c>
      <c r="F225" s="67">
        <v>0</v>
      </c>
      <c r="G225" s="67">
        <v>0</v>
      </c>
    </row>
    <row r="226" spans="1:7" s="73" customFormat="1" x14ac:dyDescent="0.25">
      <c r="A226" s="206">
        <v>3237</v>
      </c>
      <c r="B226" s="208" t="s">
        <v>161</v>
      </c>
      <c r="C226" s="67">
        <v>0</v>
      </c>
      <c r="D226" s="67">
        <v>0</v>
      </c>
      <c r="E226" s="67">
        <v>0</v>
      </c>
      <c r="F226" s="67">
        <v>0</v>
      </c>
      <c r="G226" s="67">
        <v>0</v>
      </c>
    </row>
    <row r="227" spans="1:7" s="73" customFormat="1" x14ac:dyDescent="0.25">
      <c r="A227" s="206">
        <v>3238</v>
      </c>
      <c r="B227" s="208" t="s">
        <v>162</v>
      </c>
      <c r="C227" s="67">
        <v>0</v>
      </c>
      <c r="D227" s="67">
        <v>0</v>
      </c>
      <c r="E227" s="67">
        <v>0</v>
      </c>
      <c r="F227" s="67">
        <v>0</v>
      </c>
      <c r="G227" s="67">
        <v>0</v>
      </c>
    </row>
    <row r="228" spans="1:7" s="73" customFormat="1" x14ac:dyDescent="0.25">
      <c r="A228" s="206">
        <v>3239</v>
      </c>
      <c r="B228" s="208" t="s">
        <v>163</v>
      </c>
      <c r="C228" s="67">
        <v>0</v>
      </c>
      <c r="D228" s="67">
        <v>0</v>
      </c>
      <c r="E228" s="67">
        <v>0</v>
      </c>
      <c r="F228" s="67">
        <v>0</v>
      </c>
      <c r="G228" s="67">
        <v>0</v>
      </c>
    </row>
    <row r="229" spans="1:7" s="73" customFormat="1" ht="26.25" x14ac:dyDescent="0.25">
      <c r="A229" s="201">
        <v>324</v>
      </c>
      <c r="B229" s="202" t="s">
        <v>192</v>
      </c>
      <c r="C229" s="67">
        <v>0</v>
      </c>
      <c r="D229" s="67">
        <v>0</v>
      </c>
      <c r="E229" s="67">
        <v>0</v>
      </c>
      <c r="F229" s="67">
        <v>0</v>
      </c>
      <c r="G229" s="67">
        <v>0</v>
      </c>
    </row>
    <row r="230" spans="1:7" s="73" customFormat="1" ht="23.25" x14ac:dyDescent="0.25">
      <c r="A230" s="206">
        <v>3241</v>
      </c>
      <c r="B230" s="208" t="s">
        <v>193</v>
      </c>
      <c r="C230" s="67">
        <v>0</v>
      </c>
      <c r="D230" s="67">
        <v>0</v>
      </c>
      <c r="E230" s="67">
        <v>0</v>
      </c>
      <c r="F230" s="67">
        <v>0</v>
      </c>
      <c r="G230" s="67">
        <v>0</v>
      </c>
    </row>
    <row r="231" spans="1:7" s="73" customFormat="1" x14ac:dyDescent="0.25">
      <c r="A231" s="201">
        <v>329</v>
      </c>
      <c r="B231" s="202" t="s">
        <v>164</v>
      </c>
      <c r="C231" s="67">
        <v>0</v>
      </c>
      <c r="D231" s="67">
        <v>0</v>
      </c>
      <c r="E231" s="67">
        <v>0</v>
      </c>
      <c r="F231" s="67">
        <v>0</v>
      </c>
      <c r="G231" s="67">
        <v>0</v>
      </c>
    </row>
    <row r="232" spans="1:7" s="73" customFormat="1" ht="23.25" x14ac:dyDescent="0.25">
      <c r="A232" s="206">
        <v>3291</v>
      </c>
      <c r="B232" s="208" t="s">
        <v>165</v>
      </c>
      <c r="C232" s="67">
        <v>0</v>
      </c>
      <c r="D232" s="67">
        <v>0</v>
      </c>
      <c r="E232" s="67">
        <v>0</v>
      </c>
      <c r="F232" s="67">
        <v>0</v>
      </c>
      <c r="G232" s="67">
        <v>0</v>
      </c>
    </row>
    <row r="233" spans="1:7" s="73" customFormat="1" x14ac:dyDescent="0.25">
      <c r="A233" s="206">
        <v>3292</v>
      </c>
      <c r="B233" s="208" t="s">
        <v>166</v>
      </c>
      <c r="C233" s="67">
        <v>0</v>
      </c>
      <c r="D233" s="67">
        <v>0</v>
      </c>
      <c r="E233" s="67">
        <v>0</v>
      </c>
      <c r="F233" s="67">
        <v>0</v>
      </c>
      <c r="G233" s="67">
        <v>0</v>
      </c>
    </row>
    <row r="234" spans="1:7" s="73" customFormat="1" x14ac:dyDescent="0.25">
      <c r="A234" s="206">
        <v>3293</v>
      </c>
      <c r="B234" s="208" t="s">
        <v>167</v>
      </c>
      <c r="C234" s="67">
        <v>0</v>
      </c>
      <c r="D234" s="67">
        <v>0</v>
      </c>
      <c r="E234" s="67">
        <v>0</v>
      </c>
      <c r="F234" s="67">
        <v>0</v>
      </c>
      <c r="G234" s="67">
        <v>0</v>
      </c>
    </row>
    <row r="235" spans="1:7" s="73" customFormat="1" x14ac:dyDescent="0.25">
      <c r="A235" s="206">
        <v>3294</v>
      </c>
      <c r="B235" s="208" t="s">
        <v>168</v>
      </c>
      <c r="C235" s="67">
        <v>0</v>
      </c>
      <c r="D235" s="67">
        <v>0</v>
      </c>
      <c r="E235" s="67">
        <v>0</v>
      </c>
      <c r="F235" s="67">
        <v>0</v>
      </c>
      <c r="G235" s="67">
        <v>0</v>
      </c>
    </row>
    <row r="236" spans="1:7" s="73" customFormat="1" x14ac:dyDescent="0.25">
      <c r="A236" s="206">
        <v>3295</v>
      </c>
      <c r="B236" s="208" t="s">
        <v>169</v>
      </c>
      <c r="C236" s="67">
        <v>0</v>
      </c>
      <c r="D236" s="67">
        <v>0</v>
      </c>
      <c r="E236" s="67">
        <v>0</v>
      </c>
      <c r="F236" s="67">
        <v>0</v>
      </c>
      <c r="G236" s="67">
        <v>0</v>
      </c>
    </row>
    <row r="237" spans="1:7" s="73" customFormat="1" x14ac:dyDescent="0.25">
      <c r="A237" s="206">
        <v>3296</v>
      </c>
      <c r="B237" s="208" t="s">
        <v>170</v>
      </c>
      <c r="C237" s="67">
        <v>0</v>
      </c>
      <c r="D237" s="67">
        <v>0</v>
      </c>
      <c r="E237" s="67">
        <v>0</v>
      </c>
      <c r="F237" s="67">
        <v>0</v>
      </c>
      <c r="G237" s="67">
        <v>0</v>
      </c>
    </row>
    <row r="238" spans="1:7" s="73" customFormat="1" x14ac:dyDescent="0.25">
      <c r="A238" s="206">
        <v>3299</v>
      </c>
      <c r="B238" s="208" t="s">
        <v>171</v>
      </c>
      <c r="C238" s="67">
        <v>0</v>
      </c>
      <c r="D238" s="67">
        <v>0</v>
      </c>
      <c r="E238" s="67">
        <v>0</v>
      </c>
      <c r="F238" s="67">
        <v>0</v>
      </c>
      <c r="G238" s="67">
        <v>0</v>
      </c>
    </row>
    <row r="239" spans="1:7" s="73" customFormat="1" x14ac:dyDescent="0.25">
      <c r="A239" s="199">
        <v>34</v>
      </c>
      <c r="B239" s="200" t="s">
        <v>78</v>
      </c>
      <c r="C239" s="67">
        <v>0</v>
      </c>
      <c r="D239" s="67">
        <v>0</v>
      </c>
      <c r="E239" s="67">
        <v>0</v>
      </c>
      <c r="F239" s="67">
        <v>0</v>
      </c>
      <c r="G239" s="67">
        <v>0</v>
      </c>
    </row>
    <row r="240" spans="1:7" s="73" customFormat="1" x14ac:dyDescent="0.25">
      <c r="A240" s="201">
        <v>343</v>
      </c>
      <c r="B240" s="202" t="s">
        <v>172</v>
      </c>
      <c r="C240" s="67">
        <v>0</v>
      </c>
      <c r="D240" s="67">
        <v>0</v>
      </c>
      <c r="E240" s="67">
        <v>0</v>
      </c>
      <c r="F240" s="67">
        <v>0</v>
      </c>
      <c r="G240" s="67">
        <v>0</v>
      </c>
    </row>
    <row r="241" spans="1:7" s="73" customFormat="1" x14ac:dyDescent="0.25">
      <c r="A241" s="206">
        <v>3431</v>
      </c>
      <c r="B241" s="209" t="s">
        <v>173</v>
      </c>
      <c r="C241" s="67">
        <v>0</v>
      </c>
      <c r="D241" s="67">
        <v>0</v>
      </c>
      <c r="E241" s="67">
        <v>0</v>
      </c>
      <c r="F241" s="67">
        <v>0</v>
      </c>
      <c r="G241" s="67">
        <v>0</v>
      </c>
    </row>
    <row r="242" spans="1:7" s="73" customFormat="1" x14ac:dyDescent="0.25">
      <c r="A242" s="206">
        <v>3433</v>
      </c>
      <c r="B242" s="208" t="s">
        <v>174</v>
      </c>
      <c r="C242" s="67">
        <v>0</v>
      </c>
      <c r="D242" s="67">
        <v>0</v>
      </c>
      <c r="E242" s="67">
        <v>0</v>
      </c>
      <c r="F242" s="67">
        <v>0</v>
      </c>
      <c r="G242" s="67">
        <v>0</v>
      </c>
    </row>
    <row r="243" spans="1:7" s="73" customFormat="1" x14ac:dyDescent="0.25">
      <c r="A243" s="199">
        <v>4</v>
      </c>
      <c r="B243" s="200" t="s">
        <v>35</v>
      </c>
      <c r="C243" s="67">
        <v>400</v>
      </c>
      <c r="D243" s="67">
        <v>3862.1</v>
      </c>
      <c r="E243" s="67">
        <v>1900</v>
      </c>
      <c r="F243" s="67">
        <v>1900</v>
      </c>
      <c r="G243" s="67">
        <v>1900</v>
      </c>
    </row>
    <row r="244" spans="1:7" s="73" customFormat="1" ht="26.25" x14ac:dyDescent="0.25">
      <c r="A244" s="199">
        <v>42</v>
      </c>
      <c r="B244" s="200" t="s">
        <v>80</v>
      </c>
      <c r="C244" s="67">
        <v>400</v>
      </c>
      <c r="D244" s="67">
        <v>3862.1</v>
      </c>
      <c r="E244" s="67">
        <v>1900</v>
      </c>
      <c r="F244" s="67">
        <v>1900</v>
      </c>
      <c r="G244" s="67">
        <v>1900</v>
      </c>
    </row>
    <row r="245" spans="1:7" s="73" customFormat="1" x14ac:dyDescent="0.25">
      <c r="A245" s="201">
        <v>421</v>
      </c>
      <c r="B245" s="202" t="s">
        <v>177</v>
      </c>
      <c r="C245" s="67">
        <v>0</v>
      </c>
      <c r="D245" s="67">
        <v>0</v>
      </c>
      <c r="E245" s="67">
        <v>1700</v>
      </c>
      <c r="F245" s="67">
        <v>1700</v>
      </c>
      <c r="G245" s="67">
        <v>1700</v>
      </c>
    </row>
    <row r="246" spans="1:7" s="73" customFormat="1" x14ac:dyDescent="0.25">
      <c r="A246" s="206">
        <v>4212</v>
      </c>
      <c r="B246" s="212" t="s">
        <v>178</v>
      </c>
      <c r="C246" s="67">
        <v>0</v>
      </c>
      <c r="D246" s="67">
        <v>0</v>
      </c>
      <c r="E246" s="67">
        <v>1700</v>
      </c>
      <c r="F246" s="67">
        <v>1700</v>
      </c>
      <c r="G246" s="67">
        <v>1700</v>
      </c>
    </row>
    <row r="247" spans="1:7" s="73" customFormat="1" x14ac:dyDescent="0.25">
      <c r="A247" s="201">
        <v>422</v>
      </c>
      <c r="B247" s="202" t="s">
        <v>179</v>
      </c>
      <c r="C247" s="67">
        <v>400</v>
      </c>
      <c r="D247" s="67">
        <v>2862.1</v>
      </c>
      <c r="E247" s="67">
        <v>200</v>
      </c>
      <c r="F247" s="67">
        <v>200</v>
      </c>
      <c r="G247" s="67">
        <v>200</v>
      </c>
    </row>
    <row r="248" spans="1:7" s="73" customFormat="1" x14ac:dyDescent="0.25">
      <c r="A248" s="206">
        <v>4221</v>
      </c>
      <c r="B248" s="212" t="s">
        <v>180</v>
      </c>
      <c r="C248" s="67">
        <v>0</v>
      </c>
      <c r="D248" s="67">
        <v>0</v>
      </c>
      <c r="E248" s="67">
        <v>0</v>
      </c>
      <c r="F248" s="67">
        <v>0</v>
      </c>
      <c r="G248" s="67">
        <v>0</v>
      </c>
    </row>
    <row r="249" spans="1:7" s="73" customFormat="1" x14ac:dyDescent="0.25">
      <c r="A249" s="206">
        <v>4226</v>
      </c>
      <c r="B249" s="212" t="s">
        <v>181</v>
      </c>
      <c r="C249" s="67">
        <v>0</v>
      </c>
      <c r="D249" s="67">
        <v>0</v>
      </c>
      <c r="E249" s="67">
        <v>0</v>
      </c>
      <c r="F249" s="67">
        <v>0</v>
      </c>
      <c r="G249" s="67">
        <v>0</v>
      </c>
    </row>
    <row r="250" spans="1:7" s="73" customFormat="1" x14ac:dyDescent="0.25">
      <c r="A250" s="206">
        <v>4227</v>
      </c>
      <c r="B250" s="208" t="s">
        <v>182</v>
      </c>
      <c r="C250" s="67">
        <v>400</v>
      </c>
      <c r="D250" s="67">
        <v>3862.1</v>
      </c>
      <c r="E250" s="67">
        <v>200</v>
      </c>
      <c r="F250" s="67">
        <v>200</v>
      </c>
      <c r="G250" s="67">
        <v>200</v>
      </c>
    </row>
    <row r="251" spans="1:7" s="73" customFormat="1" ht="26.25" x14ac:dyDescent="0.25">
      <c r="A251" s="201">
        <v>424</v>
      </c>
      <c r="B251" s="202" t="s">
        <v>183</v>
      </c>
      <c r="C251" s="67">
        <v>0</v>
      </c>
      <c r="D251" s="67">
        <v>0</v>
      </c>
      <c r="E251" s="67">
        <v>0</v>
      </c>
      <c r="F251" s="67">
        <v>0</v>
      </c>
      <c r="G251" s="67">
        <v>0</v>
      </c>
    </row>
    <row r="252" spans="1:7" s="73" customFormat="1" x14ac:dyDescent="0.25">
      <c r="A252" s="206">
        <v>4241</v>
      </c>
      <c r="B252" s="208" t="s">
        <v>184</v>
      </c>
      <c r="C252" s="67">
        <v>0</v>
      </c>
      <c r="D252" s="67">
        <v>0</v>
      </c>
      <c r="E252" s="67">
        <v>0</v>
      </c>
      <c r="F252" s="67">
        <v>0</v>
      </c>
      <c r="G252" s="67">
        <v>0</v>
      </c>
    </row>
    <row r="253" spans="1:7" s="73" customFormat="1" x14ac:dyDescent="0.25">
      <c r="A253" s="197" t="s">
        <v>133</v>
      </c>
      <c r="B253" s="198" t="s">
        <v>772</v>
      </c>
      <c r="C253" s="67">
        <v>29905.350000000002</v>
      </c>
      <c r="D253" s="67">
        <v>40000</v>
      </c>
      <c r="E253" s="67">
        <f>E254+E305</f>
        <v>21000</v>
      </c>
      <c r="F253" s="67">
        <f t="shared" ref="F253:G253" si="16">F254+F305</f>
        <v>21000</v>
      </c>
      <c r="G253" s="67">
        <f t="shared" si="16"/>
        <v>21000</v>
      </c>
    </row>
    <row r="254" spans="1:7" s="73" customFormat="1" x14ac:dyDescent="0.25">
      <c r="A254" s="199">
        <v>3</v>
      </c>
      <c r="B254" s="200" t="s">
        <v>32</v>
      </c>
      <c r="C254" s="67">
        <v>29806.760000000002</v>
      </c>
      <c r="D254" s="67">
        <v>40000</v>
      </c>
      <c r="E254" s="67">
        <v>17200</v>
      </c>
      <c r="F254" s="67">
        <v>17200</v>
      </c>
      <c r="G254" s="67">
        <v>17200</v>
      </c>
    </row>
    <row r="255" spans="1:7" s="73" customFormat="1" x14ac:dyDescent="0.25">
      <c r="A255" s="199">
        <v>31</v>
      </c>
      <c r="B255" s="200" t="s">
        <v>33</v>
      </c>
      <c r="C255" s="67">
        <v>0</v>
      </c>
      <c r="D255" s="67">
        <v>0</v>
      </c>
      <c r="E255" s="67">
        <v>0</v>
      </c>
      <c r="F255" s="67">
        <v>0</v>
      </c>
      <c r="G255" s="67">
        <v>0</v>
      </c>
    </row>
    <row r="256" spans="1:7" s="73" customFormat="1" x14ac:dyDescent="0.25">
      <c r="A256" s="201">
        <v>311</v>
      </c>
      <c r="B256" s="202" t="s">
        <v>134</v>
      </c>
      <c r="C256" s="67">
        <v>0</v>
      </c>
      <c r="D256" s="67">
        <v>0</v>
      </c>
      <c r="E256" s="67">
        <v>0</v>
      </c>
      <c r="F256" s="67">
        <v>0</v>
      </c>
      <c r="G256" s="67">
        <v>0</v>
      </c>
    </row>
    <row r="257" spans="1:7" s="73" customFormat="1" x14ac:dyDescent="0.25">
      <c r="A257" s="203">
        <v>3111</v>
      </c>
      <c r="B257" s="204" t="s">
        <v>135</v>
      </c>
      <c r="C257" s="67">
        <v>0</v>
      </c>
      <c r="D257" s="67">
        <v>0</v>
      </c>
      <c r="E257" s="67">
        <v>0</v>
      </c>
      <c r="F257" s="67">
        <v>0</v>
      </c>
      <c r="G257" s="67">
        <v>0</v>
      </c>
    </row>
    <row r="258" spans="1:7" s="73" customFormat="1" x14ac:dyDescent="0.25">
      <c r="A258" s="203">
        <v>3113</v>
      </c>
      <c r="B258" s="204" t="s">
        <v>136</v>
      </c>
      <c r="C258" s="67">
        <v>0</v>
      </c>
      <c r="D258" s="67">
        <v>0</v>
      </c>
      <c r="E258" s="67">
        <v>0</v>
      </c>
      <c r="F258" s="67">
        <v>0</v>
      </c>
      <c r="G258" s="67">
        <v>0</v>
      </c>
    </row>
    <row r="259" spans="1:7" s="73" customFormat="1" x14ac:dyDescent="0.25">
      <c r="A259" s="203">
        <v>3114</v>
      </c>
      <c r="B259" s="204" t="s">
        <v>137</v>
      </c>
      <c r="C259" s="67">
        <v>0</v>
      </c>
      <c r="D259" s="67">
        <v>0</v>
      </c>
      <c r="E259" s="67">
        <v>0</v>
      </c>
      <c r="F259" s="67">
        <v>0</v>
      </c>
      <c r="G259" s="67">
        <v>0</v>
      </c>
    </row>
    <row r="260" spans="1:7" s="73" customFormat="1" x14ac:dyDescent="0.25">
      <c r="A260" s="201">
        <v>312</v>
      </c>
      <c r="B260" s="202" t="s">
        <v>138</v>
      </c>
      <c r="C260" s="67">
        <v>0</v>
      </c>
      <c r="D260" s="67">
        <v>0</v>
      </c>
      <c r="E260" s="67">
        <v>0</v>
      </c>
      <c r="F260" s="67">
        <v>0</v>
      </c>
      <c r="G260" s="67">
        <v>0</v>
      </c>
    </row>
    <row r="261" spans="1:7" s="73" customFormat="1" x14ac:dyDescent="0.25">
      <c r="A261" s="203">
        <v>3121</v>
      </c>
      <c r="B261" s="204" t="s">
        <v>138</v>
      </c>
      <c r="C261" s="67">
        <v>0</v>
      </c>
      <c r="D261" s="67">
        <v>0</v>
      </c>
      <c r="E261" s="67">
        <v>0</v>
      </c>
      <c r="F261" s="67">
        <v>0</v>
      </c>
      <c r="G261" s="67">
        <v>0</v>
      </c>
    </row>
    <row r="262" spans="1:7" s="73" customFormat="1" x14ac:dyDescent="0.25">
      <c r="A262" s="201">
        <v>313</v>
      </c>
      <c r="B262" s="202" t="s">
        <v>139</v>
      </c>
      <c r="C262" s="67">
        <v>0</v>
      </c>
      <c r="D262" s="67">
        <v>0</v>
      </c>
      <c r="E262" s="67">
        <v>0</v>
      </c>
      <c r="F262" s="67">
        <v>0</v>
      </c>
      <c r="G262" s="67">
        <v>0</v>
      </c>
    </row>
    <row r="263" spans="1:7" s="73" customFormat="1" x14ac:dyDescent="0.25">
      <c r="A263" s="203">
        <v>3132</v>
      </c>
      <c r="B263" s="204" t="s">
        <v>140</v>
      </c>
      <c r="C263" s="67">
        <v>0</v>
      </c>
      <c r="D263" s="67">
        <v>0</v>
      </c>
      <c r="E263" s="67">
        <v>0</v>
      </c>
      <c r="F263" s="67">
        <v>0</v>
      </c>
      <c r="G263" s="67">
        <v>0</v>
      </c>
    </row>
    <row r="264" spans="1:7" s="73" customFormat="1" ht="15" customHeight="1" x14ac:dyDescent="0.25">
      <c r="A264" s="203">
        <v>3133</v>
      </c>
      <c r="B264" s="204" t="s">
        <v>141</v>
      </c>
      <c r="C264" s="67">
        <v>0</v>
      </c>
      <c r="D264" s="67">
        <v>0</v>
      </c>
      <c r="E264" s="67">
        <v>0</v>
      </c>
      <c r="F264" s="67">
        <v>0</v>
      </c>
      <c r="G264" s="67">
        <v>0</v>
      </c>
    </row>
    <row r="265" spans="1:7" s="73" customFormat="1" x14ac:dyDescent="0.25">
      <c r="A265" s="199">
        <v>32</v>
      </c>
      <c r="B265" s="200" t="s">
        <v>34</v>
      </c>
      <c r="C265" s="67">
        <v>29518.06</v>
      </c>
      <c r="D265" s="67">
        <v>39498.06</v>
      </c>
      <c r="E265" s="67">
        <v>16945</v>
      </c>
      <c r="F265" s="67">
        <v>16945</v>
      </c>
      <c r="G265" s="67">
        <v>16945</v>
      </c>
    </row>
    <row r="266" spans="1:7" s="73" customFormat="1" x14ac:dyDescent="0.25">
      <c r="A266" s="201">
        <v>321</v>
      </c>
      <c r="B266" s="202" t="s">
        <v>142</v>
      </c>
      <c r="C266" s="67">
        <v>2845.0299999999997</v>
      </c>
      <c r="D266" s="67">
        <v>16636.73</v>
      </c>
      <c r="E266" s="67">
        <v>900</v>
      </c>
      <c r="F266" s="67">
        <v>900</v>
      </c>
      <c r="G266" s="67">
        <v>900</v>
      </c>
    </row>
    <row r="267" spans="1:7" s="73" customFormat="1" x14ac:dyDescent="0.25">
      <c r="A267" s="203">
        <v>3211</v>
      </c>
      <c r="B267" s="204" t="s">
        <v>143</v>
      </c>
      <c r="C267" s="67">
        <v>247.74</v>
      </c>
      <c r="D267" s="67">
        <v>1036.73</v>
      </c>
      <c r="E267" s="67">
        <v>500</v>
      </c>
      <c r="F267" s="67">
        <v>500</v>
      </c>
      <c r="G267" s="67">
        <v>500</v>
      </c>
    </row>
    <row r="268" spans="1:7" s="73" customFormat="1" x14ac:dyDescent="0.25">
      <c r="A268" s="206">
        <v>3212</v>
      </c>
      <c r="B268" s="207" t="s">
        <v>144</v>
      </c>
      <c r="C268" s="67">
        <v>2409.79</v>
      </c>
      <c r="D268" s="67">
        <v>15000</v>
      </c>
      <c r="E268" s="67">
        <v>0</v>
      </c>
      <c r="F268" s="67">
        <v>0</v>
      </c>
      <c r="G268" s="67">
        <v>0</v>
      </c>
    </row>
    <row r="269" spans="1:7" s="73" customFormat="1" x14ac:dyDescent="0.25">
      <c r="A269" s="206">
        <v>3213</v>
      </c>
      <c r="B269" s="207" t="s">
        <v>145</v>
      </c>
      <c r="C269" s="67">
        <v>187.5</v>
      </c>
      <c r="D269" s="67">
        <v>600</v>
      </c>
      <c r="E269" s="67">
        <v>350</v>
      </c>
      <c r="F269" s="67">
        <v>350</v>
      </c>
      <c r="G269" s="67">
        <v>350</v>
      </c>
    </row>
    <row r="270" spans="1:7" s="73" customFormat="1" x14ac:dyDescent="0.25">
      <c r="A270" s="206">
        <v>3214</v>
      </c>
      <c r="B270" s="207" t="s">
        <v>146</v>
      </c>
      <c r="C270" s="67">
        <v>0</v>
      </c>
      <c r="D270" s="68">
        <v>0</v>
      </c>
      <c r="E270" s="67">
        <v>50</v>
      </c>
      <c r="F270" s="67">
        <v>50</v>
      </c>
      <c r="G270" s="67">
        <v>50</v>
      </c>
    </row>
    <row r="271" spans="1:7" s="73" customFormat="1" x14ac:dyDescent="0.25">
      <c r="A271" s="201">
        <v>322</v>
      </c>
      <c r="B271" s="202" t="s">
        <v>147</v>
      </c>
      <c r="C271" s="67">
        <v>1123.6400000000001</v>
      </c>
      <c r="D271" s="67">
        <v>4000</v>
      </c>
      <c r="E271" s="67">
        <v>5550</v>
      </c>
      <c r="F271" s="67">
        <v>5550</v>
      </c>
      <c r="G271" s="67">
        <v>5550</v>
      </c>
    </row>
    <row r="272" spans="1:7" s="73" customFormat="1" x14ac:dyDescent="0.25">
      <c r="A272" s="206">
        <v>3221</v>
      </c>
      <c r="B272" s="207" t="s">
        <v>148</v>
      </c>
      <c r="C272" s="67">
        <v>0</v>
      </c>
      <c r="D272" s="67">
        <v>1000</v>
      </c>
      <c r="E272" s="67">
        <v>1300</v>
      </c>
      <c r="F272" s="67">
        <v>1300</v>
      </c>
      <c r="G272" s="67">
        <v>1300</v>
      </c>
    </row>
    <row r="273" spans="1:7" s="73" customFormat="1" x14ac:dyDescent="0.25">
      <c r="A273" s="206">
        <v>3222</v>
      </c>
      <c r="B273" s="207" t="s">
        <v>149</v>
      </c>
      <c r="C273" s="67">
        <v>346.89</v>
      </c>
      <c r="D273" s="67">
        <v>2000</v>
      </c>
      <c r="E273" s="67">
        <v>3000</v>
      </c>
      <c r="F273" s="67">
        <v>3000</v>
      </c>
      <c r="G273" s="67">
        <v>3000</v>
      </c>
    </row>
    <row r="274" spans="1:7" s="73" customFormat="1" x14ac:dyDescent="0.25">
      <c r="A274" s="206">
        <v>3223</v>
      </c>
      <c r="B274" s="207" t="s">
        <v>150</v>
      </c>
      <c r="C274" s="67">
        <v>0</v>
      </c>
      <c r="D274" s="67">
        <v>0</v>
      </c>
      <c r="E274" s="67">
        <v>1000</v>
      </c>
      <c r="F274" s="67">
        <v>1000</v>
      </c>
      <c r="G274" s="67">
        <v>1000</v>
      </c>
    </row>
    <row r="275" spans="1:7" s="73" customFormat="1" x14ac:dyDescent="0.25">
      <c r="A275" s="206">
        <v>3224</v>
      </c>
      <c r="B275" s="207" t="s">
        <v>151</v>
      </c>
      <c r="C275" s="67">
        <v>0</v>
      </c>
      <c r="D275" s="67">
        <v>0</v>
      </c>
      <c r="E275" s="67">
        <v>0</v>
      </c>
      <c r="F275" s="67">
        <v>0</v>
      </c>
      <c r="G275" s="67">
        <v>0</v>
      </c>
    </row>
    <row r="276" spans="1:7" s="73" customFormat="1" x14ac:dyDescent="0.25">
      <c r="A276" s="206">
        <v>3225</v>
      </c>
      <c r="B276" s="207" t="s">
        <v>152</v>
      </c>
      <c r="C276" s="67">
        <v>776.75</v>
      </c>
      <c r="D276" s="67">
        <v>1000</v>
      </c>
      <c r="E276" s="67">
        <v>250</v>
      </c>
      <c r="F276" s="67">
        <v>250</v>
      </c>
      <c r="G276" s="67">
        <v>250</v>
      </c>
    </row>
    <row r="277" spans="1:7" s="73" customFormat="1" x14ac:dyDescent="0.25">
      <c r="A277" s="206">
        <v>3227</v>
      </c>
      <c r="B277" s="207" t="s">
        <v>153</v>
      </c>
      <c r="C277" s="67">
        <v>0</v>
      </c>
      <c r="D277" s="67">
        <v>0</v>
      </c>
      <c r="E277" s="67">
        <v>0</v>
      </c>
      <c r="F277" s="67">
        <v>0</v>
      </c>
      <c r="G277" s="67">
        <v>0</v>
      </c>
    </row>
    <row r="278" spans="1:7" s="73" customFormat="1" x14ac:dyDescent="0.25">
      <c r="A278" s="201">
        <v>323</v>
      </c>
      <c r="B278" s="202" t="s">
        <v>154</v>
      </c>
      <c r="C278" s="67">
        <v>24494.98</v>
      </c>
      <c r="D278" s="67">
        <v>18401.330000000002</v>
      </c>
      <c r="E278" s="67">
        <v>9600</v>
      </c>
      <c r="F278" s="67">
        <v>9600</v>
      </c>
      <c r="G278" s="67">
        <v>9600</v>
      </c>
    </row>
    <row r="279" spans="1:7" s="73" customFormat="1" x14ac:dyDescent="0.25">
      <c r="A279" s="206">
        <v>3231</v>
      </c>
      <c r="B279" s="207" t="s">
        <v>155</v>
      </c>
      <c r="C279" s="67">
        <v>10.16</v>
      </c>
      <c r="D279" s="67">
        <v>620</v>
      </c>
      <c r="E279" s="67">
        <v>550</v>
      </c>
      <c r="F279" s="67">
        <v>550</v>
      </c>
      <c r="G279" s="67">
        <v>550</v>
      </c>
    </row>
    <row r="280" spans="1:7" s="73" customFormat="1" x14ac:dyDescent="0.25">
      <c r="A280" s="206">
        <v>3232</v>
      </c>
      <c r="B280" s="207" t="s">
        <v>156</v>
      </c>
      <c r="C280" s="67">
        <v>0</v>
      </c>
      <c r="D280" s="67">
        <v>1000</v>
      </c>
      <c r="E280" s="67">
        <v>1100</v>
      </c>
      <c r="F280" s="67">
        <v>1100</v>
      </c>
      <c r="G280" s="67">
        <v>1100</v>
      </c>
    </row>
    <row r="281" spans="1:7" s="73" customFormat="1" x14ac:dyDescent="0.25">
      <c r="A281" s="206">
        <v>3233</v>
      </c>
      <c r="B281" s="207" t="s">
        <v>157</v>
      </c>
      <c r="C281" s="67">
        <v>0</v>
      </c>
      <c r="D281" s="67">
        <v>0</v>
      </c>
      <c r="E281" s="67">
        <v>200</v>
      </c>
      <c r="F281" s="67">
        <v>200</v>
      </c>
      <c r="G281" s="67">
        <v>200</v>
      </c>
    </row>
    <row r="282" spans="1:7" s="73" customFormat="1" x14ac:dyDescent="0.25">
      <c r="A282" s="206">
        <v>3234</v>
      </c>
      <c r="B282" s="208" t="s">
        <v>158</v>
      </c>
      <c r="C282" s="67">
        <v>0</v>
      </c>
      <c r="D282" s="67">
        <v>0</v>
      </c>
      <c r="E282" s="67">
        <v>0</v>
      </c>
      <c r="F282" s="67">
        <v>0</v>
      </c>
      <c r="G282" s="67">
        <v>0</v>
      </c>
    </row>
    <row r="283" spans="1:7" s="73" customFormat="1" x14ac:dyDescent="0.25">
      <c r="A283" s="206">
        <v>3235</v>
      </c>
      <c r="B283" s="208" t="s">
        <v>159</v>
      </c>
      <c r="C283" s="67">
        <v>0</v>
      </c>
      <c r="D283" s="67">
        <v>0</v>
      </c>
      <c r="E283" s="67">
        <v>0</v>
      </c>
      <c r="F283" s="67">
        <v>0</v>
      </c>
      <c r="G283" s="67">
        <v>0</v>
      </c>
    </row>
    <row r="284" spans="1:7" s="73" customFormat="1" x14ac:dyDescent="0.25">
      <c r="A284" s="206">
        <v>3236</v>
      </c>
      <c r="B284" s="208" t="s">
        <v>160</v>
      </c>
      <c r="C284" s="67">
        <v>0</v>
      </c>
      <c r="D284" s="67">
        <v>0</v>
      </c>
      <c r="E284" s="67">
        <v>0</v>
      </c>
      <c r="F284" s="67">
        <v>0</v>
      </c>
      <c r="G284" s="67">
        <v>0</v>
      </c>
    </row>
    <row r="285" spans="1:7" s="73" customFormat="1" x14ac:dyDescent="0.25">
      <c r="A285" s="206">
        <v>3237</v>
      </c>
      <c r="B285" s="208" t="s">
        <v>161</v>
      </c>
      <c r="C285" s="67">
        <v>23915.379999999997</v>
      </c>
      <c r="D285" s="67">
        <v>14731.33</v>
      </c>
      <c r="E285" s="67">
        <v>7500</v>
      </c>
      <c r="F285" s="67">
        <v>7500</v>
      </c>
      <c r="G285" s="67">
        <v>7500</v>
      </c>
    </row>
    <row r="286" spans="1:7" s="73" customFormat="1" x14ac:dyDescent="0.25">
      <c r="A286" s="206">
        <v>3238</v>
      </c>
      <c r="B286" s="208" t="s">
        <v>162</v>
      </c>
      <c r="C286" s="67">
        <v>0</v>
      </c>
      <c r="D286" s="67">
        <v>0</v>
      </c>
      <c r="E286" s="67">
        <v>0</v>
      </c>
      <c r="F286" s="67">
        <v>0</v>
      </c>
      <c r="G286" s="67">
        <v>0</v>
      </c>
    </row>
    <row r="287" spans="1:7" s="73" customFormat="1" x14ac:dyDescent="0.25">
      <c r="A287" s="206">
        <v>3239</v>
      </c>
      <c r="B287" s="208" t="s">
        <v>163</v>
      </c>
      <c r="C287" s="67">
        <v>569.44000000000005</v>
      </c>
      <c r="D287" s="67">
        <v>2050</v>
      </c>
      <c r="E287" s="67">
        <v>250</v>
      </c>
      <c r="F287" s="67">
        <v>250</v>
      </c>
      <c r="G287" s="67">
        <v>250</v>
      </c>
    </row>
    <row r="288" spans="1:7" s="73" customFormat="1" ht="26.25" x14ac:dyDescent="0.25">
      <c r="A288" s="201">
        <v>324</v>
      </c>
      <c r="B288" s="202" t="s">
        <v>192</v>
      </c>
      <c r="C288" s="67">
        <v>0</v>
      </c>
      <c r="D288" s="67">
        <v>0</v>
      </c>
      <c r="E288" s="67">
        <v>0</v>
      </c>
      <c r="F288" s="67">
        <v>0</v>
      </c>
      <c r="G288" s="67">
        <v>0</v>
      </c>
    </row>
    <row r="289" spans="1:7" s="73" customFormat="1" ht="23.25" x14ac:dyDescent="0.25">
      <c r="A289" s="206">
        <v>3241</v>
      </c>
      <c r="B289" s="208" t="s">
        <v>193</v>
      </c>
      <c r="C289" s="67">
        <v>0</v>
      </c>
      <c r="D289" s="67">
        <v>0</v>
      </c>
      <c r="E289" s="67">
        <v>0</v>
      </c>
      <c r="F289" s="67">
        <v>0</v>
      </c>
      <c r="G289" s="67">
        <v>0</v>
      </c>
    </row>
    <row r="290" spans="1:7" s="73" customFormat="1" x14ac:dyDescent="0.25">
      <c r="A290" s="201">
        <v>329</v>
      </c>
      <c r="B290" s="202" t="s">
        <v>164</v>
      </c>
      <c r="C290" s="67">
        <v>1054.4100000000001</v>
      </c>
      <c r="D290" s="67">
        <v>460.00000000000045</v>
      </c>
      <c r="E290" s="67">
        <v>895</v>
      </c>
      <c r="F290" s="67">
        <v>895</v>
      </c>
      <c r="G290" s="67">
        <v>895</v>
      </c>
    </row>
    <row r="291" spans="1:7" s="73" customFormat="1" ht="23.25" x14ac:dyDescent="0.25">
      <c r="A291" s="206">
        <v>3291</v>
      </c>
      <c r="B291" s="208" t="s">
        <v>165</v>
      </c>
      <c r="C291" s="67">
        <v>0</v>
      </c>
      <c r="D291" s="67">
        <v>0</v>
      </c>
      <c r="E291" s="67">
        <v>0</v>
      </c>
      <c r="F291" s="67">
        <v>0</v>
      </c>
      <c r="G291" s="67">
        <v>0</v>
      </c>
    </row>
    <row r="292" spans="1:7" s="73" customFormat="1" x14ac:dyDescent="0.25">
      <c r="A292" s="206">
        <v>3292</v>
      </c>
      <c r="B292" s="208" t="s">
        <v>166</v>
      </c>
      <c r="C292" s="67">
        <v>0</v>
      </c>
      <c r="D292" s="67">
        <v>0</v>
      </c>
      <c r="E292" s="67">
        <v>0</v>
      </c>
      <c r="F292" s="67">
        <v>0</v>
      </c>
      <c r="G292" s="67">
        <v>0</v>
      </c>
    </row>
    <row r="293" spans="1:7" s="73" customFormat="1" x14ac:dyDescent="0.25">
      <c r="A293" s="206">
        <v>3293</v>
      </c>
      <c r="B293" s="208" t="s">
        <v>167</v>
      </c>
      <c r="C293" s="67">
        <v>0</v>
      </c>
      <c r="D293" s="67">
        <v>200</v>
      </c>
      <c r="E293" s="67">
        <v>95</v>
      </c>
      <c r="F293" s="67">
        <v>95</v>
      </c>
      <c r="G293" s="67">
        <v>95</v>
      </c>
    </row>
    <row r="294" spans="1:7" s="73" customFormat="1" x14ac:dyDescent="0.25">
      <c r="A294" s="206">
        <v>3294</v>
      </c>
      <c r="B294" s="208" t="s">
        <v>168</v>
      </c>
      <c r="C294" s="67">
        <v>13.27</v>
      </c>
      <c r="D294" s="67">
        <v>60</v>
      </c>
      <c r="E294" s="67">
        <v>100</v>
      </c>
      <c r="F294" s="67">
        <v>100</v>
      </c>
      <c r="G294" s="67">
        <v>100</v>
      </c>
    </row>
    <row r="295" spans="1:7" s="73" customFormat="1" x14ac:dyDescent="0.25">
      <c r="A295" s="206">
        <v>3295</v>
      </c>
      <c r="B295" s="208" t="s">
        <v>169</v>
      </c>
      <c r="C295" s="67">
        <v>3.99</v>
      </c>
      <c r="D295" s="67">
        <v>0</v>
      </c>
      <c r="E295" s="67">
        <v>200</v>
      </c>
      <c r="F295" s="67">
        <v>200</v>
      </c>
      <c r="G295" s="67">
        <v>200</v>
      </c>
    </row>
    <row r="296" spans="1:7" s="73" customFormat="1" x14ac:dyDescent="0.25">
      <c r="A296" s="206">
        <v>3296</v>
      </c>
      <c r="B296" s="208" t="s">
        <v>170</v>
      </c>
      <c r="C296" s="67">
        <v>0</v>
      </c>
      <c r="D296" s="67">
        <v>0</v>
      </c>
      <c r="E296" s="67">
        <v>0</v>
      </c>
      <c r="F296" s="67">
        <v>0</v>
      </c>
      <c r="G296" s="67">
        <v>0</v>
      </c>
    </row>
    <row r="297" spans="1:7" s="73" customFormat="1" x14ac:dyDescent="0.25">
      <c r="A297" s="206">
        <v>3299</v>
      </c>
      <c r="B297" s="208" t="s">
        <v>171</v>
      </c>
      <c r="C297" s="67">
        <v>1037.1500000000001</v>
      </c>
      <c r="D297" s="67">
        <v>200</v>
      </c>
      <c r="E297" s="67">
        <v>500</v>
      </c>
      <c r="F297" s="67">
        <v>500</v>
      </c>
      <c r="G297" s="67">
        <v>500</v>
      </c>
    </row>
    <row r="298" spans="1:7" s="73" customFormat="1" x14ac:dyDescent="0.25">
      <c r="A298" s="199">
        <v>34</v>
      </c>
      <c r="B298" s="200" t="s">
        <v>78</v>
      </c>
      <c r="C298" s="67">
        <v>288.7</v>
      </c>
      <c r="D298" s="67">
        <v>500</v>
      </c>
      <c r="E298" s="67">
        <v>250</v>
      </c>
      <c r="F298" s="67">
        <v>250</v>
      </c>
      <c r="G298" s="67">
        <v>250</v>
      </c>
    </row>
    <row r="299" spans="1:7" s="73" customFormat="1" x14ac:dyDescent="0.25">
      <c r="A299" s="201">
        <v>343</v>
      </c>
      <c r="B299" s="202" t="s">
        <v>172</v>
      </c>
      <c r="C299" s="67">
        <v>288.7</v>
      </c>
      <c r="D299" s="67">
        <v>500</v>
      </c>
      <c r="E299" s="67">
        <v>250</v>
      </c>
      <c r="F299" s="67">
        <v>250</v>
      </c>
      <c r="G299" s="67">
        <v>250</v>
      </c>
    </row>
    <row r="300" spans="1:7" s="73" customFormat="1" x14ac:dyDescent="0.25">
      <c r="A300" s="206">
        <v>3431</v>
      </c>
      <c r="B300" s="209" t="s">
        <v>173</v>
      </c>
      <c r="C300" s="67">
        <v>288.7</v>
      </c>
      <c r="D300" s="67">
        <v>500</v>
      </c>
      <c r="E300" s="67">
        <v>250</v>
      </c>
      <c r="F300" s="67">
        <v>250</v>
      </c>
      <c r="G300" s="67">
        <v>250</v>
      </c>
    </row>
    <row r="301" spans="1:7" s="73" customFormat="1" x14ac:dyDescent="0.25">
      <c r="A301" s="206">
        <v>3433</v>
      </c>
      <c r="B301" s="208" t="s">
        <v>174</v>
      </c>
      <c r="C301" s="67">
        <v>0</v>
      </c>
      <c r="D301" s="67">
        <v>0</v>
      </c>
      <c r="E301" s="67">
        <v>0</v>
      </c>
      <c r="F301" s="67">
        <v>0</v>
      </c>
      <c r="G301" s="67">
        <v>0</v>
      </c>
    </row>
    <row r="302" spans="1:7" s="73" customFormat="1" x14ac:dyDescent="0.25">
      <c r="A302" s="199">
        <v>38</v>
      </c>
      <c r="B302" s="200" t="s">
        <v>79</v>
      </c>
      <c r="C302" s="67">
        <v>0</v>
      </c>
      <c r="D302" s="67">
        <v>1.94</v>
      </c>
      <c r="E302" s="67">
        <v>5</v>
      </c>
      <c r="F302" s="67">
        <v>5</v>
      </c>
      <c r="G302" s="67">
        <v>5</v>
      </c>
    </row>
    <row r="303" spans="1:7" s="73" customFormat="1" x14ac:dyDescent="0.25">
      <c r="A303" s="201">
        <v>381</v>
      </c>
      <c r="B303" s="202" t="s">
        <v>194</v>
      </c>
      <c r="C303" s="67">
        <v>0</v>
      </c>
      <c r="D303" s="67">
        <v>1.94</v>
      </c>
      <c r="E303" s="67">
        <v>5</v>
      </c>
      <c r="F303" s="67">
        <v>5</v>
      </c>
      <c r="G303" s="67">
        <v>5</v>
      </c>
    </row>
    <row r="304" spans="1:7" s="73" customFormat="1" x14ac:dyDescent="0.25">
      <c r="A304" s="206">
        <v>3812</v>
      </c>
      <c r="B304" s="202" t="s">
        <v>195</v>
      </c>
      <c r="C304" s="67">
        <v>0</v>
      </c>
      <c r="D304" s="67">
        <v>1.94</v>
      </c>
      <c r="E304" s="67">
        <v>5</v>
      </c>
      <c r="F304" s="67">
        <v>5</v>
      </c>
      <c r="G304" s="67">
        <v>5</v>
      </c>
    </row>
    <row r="305" spans="1:7" s="73" customFormat="1" x14ac:dyDescent="0.25">
      <c r="A305" s="199">
        <v>4</v>
      </c>
      <c r="B305" s="200" t="s">
        <v>35</v>
      </c>
      <c r="C305" s="67">
        <v>98.59</v>
      </c>
      <c r="D305" s="67">
        <v>0</v>
      </c>
      <c r="E305" s="67">
        <v>3800</v>
      </c>
      <c r="F305" s="67">
        <v>3800</v>
      </c>
      <c r="G305" s="67">
        <v>3800</v>
      </c>
    </row>
    <row r="306" spans="1:7" s="73" customFormat="1" ht="26.25" x14ac:dyDescent="0.25">
      <c r="A306" s="199">
        <v>42</v>
      </c>
      <c r="B306" s="200" t="s">
        <v>80</v>
      </c>
      <c r="C306" s="67">
        <v>98.59</v>
      </c>
      <c r="D306" s="67">
        <v>0</v>
      </c>
      <c r="E306" s="67">
        <v>3800</v>
      </c>
      <c r="F306" s="67">
        <v>3800</v>
      </c>
      <c r="G306" s="67">
        <v>3800</v>
      </c>
    </row>
    <row r="307" spans="1:7" s="73" customFormat="1" x14ac:dyDescent="0.25">
      <c r="A307" s="201">
        <v>421</v>
      </c>
      <c r="B307" s="202" t="s">
        <v>177</v>
      </c>
      <c r="C307" s="67">
        <v>0</v>
      </c>
      <c r="D307" s="67">
        <v>0</v>
      </c>
      <c r="E307" s="67">
        <v>0</v>
      </c>
      <c r="F307" s="67">
        <v>0</v>
      </c>
      <c r="G307" s="67">
        <v>0</v>
      </c>
    </row>
    <row r="308" spans="1:7" s="73" customFormat="1" x14ac:dyDescent="0.25">
      <c r="A308" s="206">
        <v>4212</v>
      </c>
      <c r="B308" s="212" t="s">
        <v>178</v>
      </c>
      <c r="C308" s="67">
        <v>0</v>
      </c>
      <c r="D308" s="67">
        <v>0</v>
      </c>
      <c r="E308" s="67">
        <v>0</v>
      </c>
      <c r="F308" s="67">
        <v>0</v>
      </c>
      <c r="G308" s="67">
        <v>0</v>
      </c>
    </row>
    <row r="309" spans="1:7" s="73" customFormat="1" x14ac:dyDescent="0.25">
      <c r="A309" s="201">
        <v>422</v>
      </c>
      <c r="B309" s="202" t="s">
        <v>179</v>
      </c>
      <c r="C309" s="67">
        <v>79.12</v>
      </c>
      <c r="D309" s="67">
        <v>0</v>
      </c>
      <c r="E309" s="67">
        <v>3800</v>
      </c>
      <c r="F309" s="67">
        <v>3800</v>
      </c>
      <c r="G309" s="67">
        <v>3800</v>
      </c>
    </row>
    <row r="310" spans="1:7" s="73" customFormat="1" x14ac:dyDescent="0.25">
      <c r="A310" s="206">
        <v>4221</v>
      </c>
      <c r="B310" s="212" t="s">
        <v>180</v>
      </c>
      <c r="C310" s="67">
        <v>79.12</v>
      </c>
      <c r="D310" s="67">
        <v>0</v>
      </c>
      <c r="E310" s="67">
        <v>1800</v>
      </c>
      <c r="F310" s="67">
        <v>1800</v>
      </c>
      <c r="G310" s="67">
        <v>1800</v>
      </c>
    </row>
    <row r="311" spans="1:7" s="73" customFormat="1" x14ac:dyDescent="0.25">
      <c r="A311" s="206">
        <v>4226</v>
      </c>
      <c r="B311" s="212" t="s">
        <v>181</v>
      </c>
      <c r="C311" s="67">
        <v>0</v>
      </c>
      <c r="D311" s="67">
        <v>0</v>
      </c>
      <c r="E311" s="67">
        <v>0</v>
      </c>
      <c r="F311" s="67">
        <v>0</v>
      </c>
      <c r="G311" s="67">
        <v>0</v>
      </c>
    </row>
    <row r="312" spans="1:7" s="73" customFormat="1" x14ac:dyDescent="0.25">
      <c r="A312" s="206">
        <v>4227</v>
      </c>
      <c r="B312" s="208" t="s">
        <v>182</v>
      </c>
      <c r="C312" s="67">
        <v>0</v>
      </c>
      <c r="D312" s="67">
        <v>0</v>
      </c>
      <c r="E312" s="67">
        <v>2000</v>
      </c>
      <c r="F312" s="67">
        <v>2000</v>
      </c>
      <c r="G312" s="67">
        <v>2000</v>
      </c>
    </row>
    <row r="313" spans="1:7" s="73" customFormat="1" ht="26.25" x14ac:dyDescent="0.25">
      <c r="A313" s="201">
        <v>424</v>
      </c>
      <c r="B313" s="202" t="s">
        <v>183</v>
      </c>
      <c r="C313" s="67">
        <v>19.47</v>
      </c>
      <c r="D313" s="67">
        <v>0</v>
      </c>
      <c r="E313" s="67">
        <v>0</v>
      </c>
      <c r="F313" s="67">
        <v>0</v>
      </c>
      <c r="G313" s="67">
        <v>0</v>
      </c>
    </row>
    <row r="314" spans="1:7" s="73" customFormat="1" x14ac:dyDescent="0.25">
      <c r="A314" s="206">
        <v>4241</v>
      </c>
      <c r="B314" s="208" t="s">
        <v>184</v>
      </c>
      <c r="C314" s="67">
        <v>19.47</v>
      </c>
      <c r="D314" s="67">
        <v>0</v>
      </c>
      <c r="E314" s="67">
        <v>0</v>
      </c>
      <c r="F314" s="67">
        <v>0</v>
      </c>
      <c r="G314" s="67">
        <v>0</v>
      </c>
    </row>
    <row r="315" spans="1:7" s="73" customFormat="1" ht="26.25" x14ac:dyDescent="0.25">
      <c r="A315" s="197" t="s">
        <v>133</v>
      </c>
      <c r="B315" s="198" t="s">
        <v>771</v>
      </c>
      <c r="C315" s="67">
        <v>10777.189999999999</v>
      </c>
      <c r="D315" s="67">
        <v>12700</v>
      </c>
      <c r="E315" s="67">
        <v>12500</v>
      </c>
      <c r="F315" s="67">
        <v>12500</v>
      </c>
      <c r="G315" s="67">
        <v>12500</v>
      </c>
    </row>
    <row r="316" spans="1:7" s="73" customFormat="1" x14ac:dyDescent="0.25">
      <c r="A316" s="199">
        <v>3</v>
      </c>
      <c r="B316" s="200" t="s">
        <v>32</v>
      </c>
      <c r="C316" s="67">
        <v>10777.189999999999</v>
      </c>
      <c r="D316" s="67">
        <v>12700</v>
      </c>
      <c r="E316" s="67">
        <v>12500</v>
      </c>
      <c r="F316" s="67">
        <v>12500</v>
      </c>
      <c r="G316" s="67">
        <v>12500</v>
      </c>
    </row>
    <row r="317" spans="1:7" s="73" customFormat="1" x14ac:dyDescent="0.25">
      <c r="A317" s="199">
        <v>31</v>
      </c>
      <c r="B317" s="200" t="s">
        <v>33</v>
      </c>
      <c r="C317" s="67">
        <v>0</v>
      </c>
      <c r="D317" s="67">
        <v>0</v>
      </c>
      <c r="E317" s="67">
        <v>0</v>
      </c>
      <c r="F317" s="67">
        <v>0</v>
      </c>
      <c r="G317" s="67">
        <v>0</v>
      </c>
    </row>
    <row r="318" spans="1:7" s="73" customFormat="1" x14ac:dyDescent="0.25">
      <c r="A318" s="201">
        <v>311</v>
      </c>
      <c r="B318" s="202" t="s">
        <v>134</v>
      </c>
      <c r="C318" s="67">
        <v>0</v>
      </c>
      <c r="D318" s="67">
        <v>0</v>
      </c>
      <c r="E318" s="67">
        <v>0</v>
      </c>
      <c r="F318" s="67">
        <v>0</v>
      </c>
      <c r="G318" s="67">
        <v>0</v>
      </c>
    </row>
    <row r="319" spans="1:7" s="73" customFormat="1" x14ac:dyDescent="0.25">
      <c r="A319" s="203">
        <v>3111</v>
      </c>
      <c r="B319" s="204" t="s">
        <v>135</v>
      </c>
      <c r="C319" s="67">
        <v>0</v>
      </c>
      <c r="D319" s="67">
        <v>0</v>
      </c>
      <c r="E319" s="67">
        <v>0</v>
      </c>
      <c r="F319" s="67">
        <v>0</v>
      </c>
      <c r="G319" s="67">
        <v>0</v>
      </c>
    </row>
    <row r="320" spans="1:7" s="73" customFormat="1" x14ac:dyDescent="0.25">
      <c r="A320" s="203">
        <v>3113</v>
      </c>
      <c r="B320" s="204" t="s">
        <v>136</v>
      </c>
      <c r="C320" s="67">
        <v>0</v>
      </c>
      <c r="D320" s="67">
        <v>0</v>
      </c>
      <c r="E320" s="67">
        <v>0</v>
      </c>
      <c r="F320" s="67">
        <v>0</v>
      </c>
      <c r="G320" s="67">
        <v>0</v>
      </c>
    </row>
    <row r="321" spans="1:7" s="73" customFormat="1" x14ac:dyDescent="0.25">
      <c r="A321" s="203">
        <v>3114</v>
      </c>
      <c r="B321" s="204" t="s">
        <v>137</v>
      </c>
      <c r="C321" s="67">
        <v>0</v>
      </c>
      <c r="D321" s="67">
        <v>0</v>
      </c>
      <c r="E321" s="67">
        <v>0</v>
      </c>
      <c r="F321" s="67">
        <v>0</v>
      </c>
      <c r="G321" s="67">
        <v>0</v>
      </c>
    </row>
    <row r="322" spans="1:7" s="73" customFormat="1" x14ac:dyDescent="0.25">
      <c r="A322" s="201">
        <v>312</v>
      </c>
      <c r="B322" s="202" t="s">
        <v>138</v>
      </c>
      <c r="C322" s="67">
        <v>0</v>
      </c>
      <c r="D322" s="67">
        <v>0</v>
      </c>
      <c r="E322" s="67">
        <v>0</v>
      </c>
      <c r="F322" s="67">
        <v>0</v>
      </c>
      <c r="G322" s="67">
        <v>0</v>
      </c>
    </row>
    <row r="323" spans="1:7" s="73" customFormat="1" x14ac:dyDescent="0.25">
      <c r="A323" s="203">
        <v>3121</v>
      </c>
      <c r="B323" s="204" t="s">
        <v>138</v>
      </c>
      <c r="C323" s="67">
        <v>0</v>
      </c>
      <c r="D323" s="67">
        <v>0</v>
      </c>
      <c r="E323" s="67">
        <v>0</v>
      </c>
      <c r="F323" s="67">
        <v>0</v>
      </c>
      <c r="G323" s="67">
        <v>0</v>
      </c>
    </row>
    <row r="324" spans="1:7" s="73" customFormat="1" x14ac:dyDescent="0.25">
      <c r="A324" s="201">
        <v>313</v>
      </c>
      <c r="B324" s="202" t="s">
        <v>139</v>
      </c>
      <c r="C324" s="67">
        <v>0</v>
      </c>
      <c r="D324" s="67">
        <v>0</v>
      </c>
      <c r="E324" s="67">
        <v>0</v>
      </c>
      <c r="F324" s="67">
        <v>0</v>
      </c>
      <c r="G324" s="67">
        <v>0</v>
      </c>
    </row>
    <row r="325" spans="1:7" s="73" customFormat="1" x14ac:dyDescent="0.25">
      <c r="A325" s="203">
        <v>3132</v>
      </c>
      <c r="B325" s="204" t="s">
        <v>140</v>
      </c>
      <c r="C325" s="67">
        <v>0</v>
      </c>
      <c r="D325" s="67">
        <v>0</v>
      </c>
      <c r="E325" s="67">
        <v>0</v>
      </c>
      <c r="F325" s="67">
        <v>0</v>
      </c>
      <c r="G325" s="67">
        <v>0</v>
      </c>
    </row>
    <row r="326" spans="1:7" s="73" customFormat="1" ht="17.25" customHeight="1" x14ac:dyDescent="0.25">
      <c r="A326" s="203">
        <v>3133</v>
      </c>
      <c r="B326" s="204" t="s">
        <v>141</v>
      </c>
      <c r="C326" s="67">
        <v>0</v>
      </c>
      <c r="D326" s="67">
        <v>0</v>
      </c>
      <c r="E326" s="67">
        <v>0</v>
      </c>
      <c r="F326" s="67">
        <v>0</v>
      </c>
      <c r="G326" s="67">
        <v>0</v>
      </c>
    </row>
    <row r="327" spans="1:7" s="73" customFormat="1" x14ac:dyDescent="0.25">
      <c r="A327" s="199">
        <v>32</v>
      </c>
      <c r="B327" s="200" t="s">
        <v>34</v>
      </c>
      <c r="C327" s="67">
        <v>10777.189999999999</v>
      </c>
      <c r="D327" s="67">
        <v>12700</v>
      </c>
      <c r="E327" s="67">
        <v>12500</v>
      </c>
      <c r="F327" s="67">
        <v>12500</v>
      </c>
      <c r="G327" s="67">
        <v>12500</v>
      </c>
    </row>
    <row r="328" spans="1:7" s="73" customFormat="1" x14ac:dyDescent="0.25">
      <c r="A328" s="201">
        <v>321</v>
      </c>
      <c r="B328" s="202" t="s">
        <v>142</v>
      </c>
      <c r="C328" s="67">
        <v>258.75</v>
      </c>
      <c r="D328" s="67">
        <v>130</v>
      </c>
      <c r="E328" s="67">
        <v>150</v>
      </c>
      <c r="F328" s="67">
        <v>150</v>
      </c>
      <c r="G328" s="67">
        <v>150</v>
      </c>
    </row>
    <row r="329" spans="1:7" s="73" customFormat="1" x14ac:dyDescent="0.25">
      <c r="A329" s="203">
        <v>3211</v>
      </c>
      <c r="B329" s="204" t="s">
        <v>143</v>
      </c>
      <c r="C329" s="67">
        <v>258.75</v>
      </c>
      <c r="D329" s="67">
        <v>130</v>
      </c>
      <c r="E329" s="67">
        <v>85</v>
      </c>
      <c r="F329" s="67">
        <v>85</v>
      </c>
      <c r="G329" s="67">
        <v>85</v>
      </c>
    </row>
    <row r="330" spans="1:7" s="73" customFormat="1" x14ac:dyDescent="0.25">
      <c r="A330" s="206">
        <v>3212</v>
      </c>
      <c r="B330" s="207" t="s">
        <v>144</v>
      </c>
      <c r="C330" s="67">
        <v>0</v>
      </c>
      <c r="D330" s="67">
        <v>0</v>
      </c>
      <c r="E330" s="67">
        <v>0</v>
      </c>
      <c r="F330" s="67">
        <v>0</v>
      </c>
      <c r="G330" s="67">
        <v>0</v>
      </c>
    </row>
    <row r="331" spans="1:7" s="73" customFormat="1" x14ac:dyDescent="0.25">
      <c r="A331" s="206">
        <v>3213</v>
      </c>
      <c r="B331" s="207" t="s">
        <v>145</v>
      </c>
      <c r="C331" s="67">
        <v>0</v>
      </c>
      <c r="D331" s="67">
        <v>0</v>
      </c>
      <c r="E331" s="67">
        <v>0</v>
      </c>
      <c r="F331" s="67">
        <v>0</v>
      </c>
      <c r="G331" s="67">
        <v>0</v>
      </c>
    </row>
    <row r="332" spans="1:7" s="73" customFormat="1" x14ac:dyDescent="0.25">
      <c r="A332" s="206">
        <v>3214</v>
      </c>
      <c r="B332" s="207" t="s">
        <v>146</v>
      </c>
      <c r="C332" s="67">
        <v>0</v>
      </c>
      <c r="D332" s="68">
        <v>0</v>
      </c>
      <c r="E332" s="67">
        <v>65</v>
      </c>
      <c r="F332" s="67">
        <v>65</v>
      </c>
      <c r="G332" s="67">
        <v>65</v>
      </c>
    </row>
    <row r="333" spans="1:7" s="73" customFormat="1" x14ac:dyDescent="0.25">
      <c r="A333" s="201">
        <v>322</v>
      </c>
      <c r="B333" s="202" t="s">
        <v>147</v>
      </c>
      <c r="C333" s="67">
        <v>29.75</v>
      </c>
      <c r="D333" s="67">
        <v>0</v>
      </c>
      <c r="E333" s="67">
        <v>0</v>
      </c>
      <c r="F333" s="67">
        <v>0</v>
      </c>
      <c r="G333" s="67">
        <v>0</v>
      </c>
    </row>
    <row r="334" spans="1:7" s="73" customFormat="1" x14ac:dyDescent="0.25">
      <c r="A334" s="206">
        <v>3221</v>
      </c>
      <c r="B334" s="207" t="s">
        <v>148</v>
      </c>
      <c r="C334" s="67">
        <v>0</v>
      </c>
      <c r="D334" s="67">
        <v>0</v>
      </c>
      <c r="E334" s="67">
        <v>0</v>
      </c>
      <c r="F334" s="67">
        <v>0</v>
      </c>
      <c r="G334" s="67">
        <v>0</v>
      </c>
    </row>
    <row r="335" spans="1:7" s="73" customFormat="1" x14ac:dyDescent="0.25">
      <c r="A335" s="206">
        <v>3222</v>
      </c>
      <c r="B335" s="207" t="s">
        <v>149</v>
      </c>
      <c r="C335" s="67">
        <v>0</v>
      </c>
      <c r="D335" s="67">
        <v>0</v>
      </c>
      <c r="E335" s="67">
        <v>0</v>
      </c>
      <c r="F335" s="67">
        <v>0</v>
      </c>
      <c r="G335" s="67">
        <v>0</v>
      </c>
    </row>
    <row r="336" spans="1:7" s="73" customFormat="1" x14ac:dyDescent="0.25">
      <c r="A336" s="206">
        <v>3223</v>
      </c>
      <c r="B336" s="207" t="s">
        <v>150</v>
      </c>
      <c r="C336" s="67">
        <v>0</v>
      </c>
      <c r="D336" s="67">
        <v>0</v>
      </c>
      <c r="E336" s="67">
        <v>0</v>
      </c>
      <c r="F336" s="67">
        <v>0</v>
      </c>
      <c r="G336" s="67">
        <v>0</v>
      </c>
    </row>
    <row r="337" spans="1:7" s="73" customFormat="1" x14ac:dyDescent="0.25">
      <c r="A337" s="206">
        <v>3224</v>
      </c>
      <c r="B337" s="207" t="s">
        <v>151</v>
      </c>
      <c r="C337" s="67">
        <v>0</v>
      </c>
      <c r="D337" s="67">
        <v>0</v>
      </c>
      <c r="E337" s="67">
        <v>0</v>
      </c>
      <c r="F337" s="67">
        <v>0</v>
      </c>
      <c r="G337" s="67">
        <v>0</v>
      </c>
    </row>
    <row r="338" spans="1:7" s="73" customFormat="1" x14ac:dyDescent="0.25">
      <c r="A338" s="206">
        <v>3225</v>
      </c>
      <c r="B338" s="207" t="s">
        <v>152</v>
      </c>
      <c r="C338" s="67">
        <v>29.75</v>
      </c>
      <c r="D338" s="67">
        <v>0</v>
      </c>
      <c r="E338" s="67">
        <v>0</v>
      </c>
      <c r="F338" s="67">
        <v>0</v>
      </c>
      <c r="G338" s="67">
        <v>0</v>
      </c>
    </row>
    <row r="339" spans="1:7" s="73" customFormat="1" x14ac:dyDescent="0.25">
      <c r="A339" s="206">
        <v>3227</v>
      </c>
      <c r="B339" s="207" t="s">
        <v>153</v>
      </c>
      <c r="C339" s="67">
        <v>0</v>
      </c>
      <c r="D339" s="67">
        <v>0</v>
      </c>
      <c r="E339" s="67">
        <v>0</v>
      </c>
      <c r="F339" s="67">
        <v>0</v>
      </c>
      <c r="G339" s="67">
        <v>0</v>
      </c>
    </row>
    <row r="340" spans="1:7" s="73" customFormat="1" x14ac:dyDescent="0.25">
      <c r="A340" s="201">
        <v>323</v>
      </c>
      <c r="B340" s="202" t="s">
        <v>154</v>
      </c>
      <c r="C340" s="67">
        <v>4530</v>
      </c>
      <c r="D340" s="67">
        <v>6000</v>
      </c>
      <c r="E340" s="67">
        <v>6000</v>
      </c>
      <c r="F340" s="67">
        <v>6000</v>
      </c>
      <c r="G340" s="67">
        <v>6000</v>
      </c>
    </row>
    <row r="341" spans="1:7" s="73" customFormat="1" x14ac:dyDescent="0.25">
      <c r="A341" s="206">
        <v>3231</v>
      </c>
      <c r="B341" s="207" t="s">
        <v>155</v>
      </c>
      <c r="C341" s="67">
        <v>4530</v>
      </c>
      <c r="D341" s="67">
        <v>6000</v>
      </c>
      <c r="E341" s="67">
        <v>6000</v>
      </c>
      <c r="F341" s="67">
        <v>6000</v>
      </c>
      <c r="G341" s="67">
        <v>6000</v>
      </c>
    </row>
    <row r="342" spans="1:7" s="73" customFormat="1" x14ac:dyDescent="0.25">
      <c r="A342" s="206">
        <v>3232</v>
      </c>
      <c r="B342" s="207" t="s">
        <v>156</v>
      </c>
      <c r="C342" s="67">
        <v>0</v>
      </c>
      <c r="D342" s="67">
        <v>0</v>
      </c>
      <c r="E342" s="67">
        <v>0</v>
      </c>
      <c r="F342" s="67">
        <v>0</v>
      </c>
      <c r="G342" s="67">
        <v>0</v>
      </c>
    </row>
    <row r="343" spans="1:7" s="73" customFormat="1" x14ac:dyDescent="0.25">
      <c r="A343" s="206">
        <v>3233</v>
      </c>
      <c r="B343" s="207" t="s">
        <v>157</v>
      </c>
      <c r="C343" s="67">
        <v>0</v>
      </c>
      <c r="D343" s="67">
        <v>0</v>
      </c>
      <c r="E343" s="67">
        <v>0</v>
      </c>
      <c r="F343" s="67">
        <v>0</v>
      </c>
      <c r="G343" s="67">
        <v>0</v>
      </c>
    </row>
    <row r="344" spans="1:7" s="73" customFormat="1" x14ac:dyDescent="0.25">
      <c r="A344" s="206">
        <v>3234</v>
      </c>
      <c r="B344" s="208" t="s">
        <v>158</v>
      </c>
      <c r="C344" s="67">
        <v>0</v>
      </c>
      <c r="D344" s="67">
        <v>0</v>
      </c>
      <c r="E344" s="67">
        <v>0</v>
      </c>
      <c r="F344" s="67">
        <v>0</v>
      </c>
      <c r="G344" s="67">
        <v>0</v>
      </c>
    </row>
    <row r="345" spans="1:7" s="73" customFormat="1" x14ac:dyDescent="0.25">
      <c r="A345" s="206">
        <v>3235</v>
      </c>
      <c r="B345" s="208" t="s">
        <v>159</v>
      </c>
      <c r="C345" s="67">
        <v>0</v>
      </c>
      <c r="D345" s="67">
        <v>0</v>
      </c>
      <c r="E345" s="67">
        <v>0</v>
      </c>
      <c r="F345" s="67">
        <v>0</v>
      </c>
      <c r="G345" s="67">
        <v>0</v>
      </c>
    </row>
    <row r="346" spans="1:7" s="73" customFormat="1" x14ac:dyDescent="0.25">
      <c r="A346" s="206">
        <v>3236</v>
      </c>
      <c r="B346" s="208" t="s">
        <v>160</v>
      </c>
      <c r="C346" s="67">
        <v>0</v>
      </c>
      <c r="D346" s="67">
        <v>0</v>
      </c>
      <c r="E346" s="67">
        <v>0</v>
      </c>
      <c r="F346" s="67">
        <v>0</v>
      </c>
      <c r="G346" s="67">
        <v>0</v>
      </c>
    </row>
    <row r="347" spans="1:7" s="73" customFormat="1" x14ac:dyDescent="0.25">
      <c r="A347" s="206">
        <v>3237</v>
      </c>
      <c r="B347" s="208" t="s">
        <v>161</v>
      </c>
      <c r="C347" s="67">
        <v>0</v>
      </c>
      <c r="D347" s="67">
        <v>0</v>
      </c>
      <c r="E347" s="67">
        <v>0</v>
      </c>
      <c r="F347" s="67">
        <v>0</v>
      </c>
      <c r="G347" s="67">
        <v>0</v>
      </c>
    </row>
    <row r="348" spans="1:7" s="73" customFormat="1" x14ac:dyDescent="0.25">
      <c r="A348" s="206">
        <v>3238</v>
      </c>
      <c r="B348" s="208" t="s">
        <v>162</v>
      </c>
      <c r="C348" s="67">
        <v>0</v>
      </c>
      <c r="D348" s="67">
        <v>0</v>
      </c>
      <c r="E348" s="67">
        <v>0</v>
      </c>
      <c r="F348" s="67">
        <v>0</v>
      </c>
      <c r="G348" s="67">
        <v>0</v>
      </c>
    </row>
    <row r="349" spans="1:7" s="73" customFormat="1" x14ac:dyDescent="0.25">
      <c r="A349" s="206">
        <v>3239</v>
      </c>
      <c r="B349" s="208" t="s">
        <v>163</v>
      </c>
      <c r="C349" s="67">
        <v>0</v>
      </c>
      <c r="D349" s="67">
        <v>0</v>
      </c>
      <c r="E349" s="67">
        <v>0</v>
      </c>
      <c r="F349" s="67">
        <v>0</v>
      </c>
      <c r="G349" s="67">
        <v>0</v>
      </c>
    </row>
    <row r="350" spans="1:7" s="73" customFormat="1" ht="26.25" x14ac:dyDescent="0.25">
      <c r="A350" s="201">
        <v>324</v>
      </c>
      <c r="B350" s="202" t="s">
        <v>192</v>
      </c>
      <c r="C350" s="67">
        <v>0</v>
      </c>
      <c r="D350" s="67">
        <v>0</v>
      </c>
      <c r="E350" s="67">
        <v>0</v>
      </c>
      <c r="F350" s="67">
        <v>0</v>
      </c>
      <c r="G350" s="67">
        <v>0</v>
      </c>
    </row>
    <row r="351" spans="1:7" s="73" customFormat="1" ht="23.25" x14ac:dyDescent="0.25">
      <c r="A351" s="206">
        <v>3241</v>
      </c>
      <c r="B351" s="208" t="s">
        <v>193</v>
      </c>
      <c r="C351" s="67">
        <v>0</v>
      </c>
      <c r="D351" s="67">
        <v>0</v>
      </c>
      <c r="E351" s="67">
        <v>0</v>
      </c>
      <c r="F351" s="67">
        <v>0</v>
      </c>
      <c r="G351" s="67">
        <v>0</v>
      </c>
    </row>
    <row r="352" spans="1:7" s="73" customFormat="1" x14ac:dyDescent="0.25">
      <c r="A352" s="201">
        <v>329</v>
      </c>
      <c r="B352" s="202" t="s">
        <v>164</v>
      </c>
      <c r="C352" s="67">
        <v>5958.69</v>
      </c>
      <c r="D352" s="67">
        <v>6570</v>
      </c>
      <c r="E352" s="67">
        <v>6350</v>
      </c>
      <c r="F352" s="67">
        <v>6350</v>
      </c>
      <c r="G352" s="67">
        <v>6350</v>
      </c>
    </row>
    <row r="353" spans="1:7" s="73" customFormat="1" ht="23.25" x14ac:dyDescent="0.25">
      <c r="A353" s="206">
        <v>3291</v>
      </c>
      <c r="B353" s="208" t="s">
        <v>165</v>
      </c>
      <c r="C353" s="67">
        <v>0</v>
      </c>
      <c r="D353" s="67">
        <v>0</v>
      </c>
      <c r="E353" s="67">
        <v>0</v>
      </c>
      <c r="F353" s="67">
        <v>0</v>
      </c>
      <c r="G353" s="67">
        <v>0</v>
      </c>
    </row>
    <row r="354" spans="1:7" s="73" customFormat="1" x14ac:dyDescent="0.25">
      <c r="A354" s="206">
        <v>3292</v>
      </c>
      <c r="B354" s="208" t="s">
        <v>166</v>
      </c>
      <c r="C354" s="67">
        <v>0</v>
      </c>
      <c r="D354" s="67">
        <v>0</v>
      </c>
      <c r="E354" s="67">
        <v>0</v>
      </c>
      <c r="F354" s="67">
        <v>0</v>
      </c>
      <c r="G354" s="67">
        <v>0</v>
      </c>
    </row>
    <row r="355" spans="1:7" s="73" customFormat="1" x14ac:dyDescent="0.25">
      <c r="A355" s="206">
        <v>3293</v>
      </c>
      <c r="B355" s="208" t="s">
        <v>167</v>
      </c>
      <c r="C355" s="67">
        <v>0</v>
      </c>
      <c r="D355" s="67">
        <v>0</v>
      </c>
      <c r="E355" s="67">
        <v>0</v>
      </c>
      <c r="F355" s="67">
        <v>0</v>
      </c>
      <c r="G355" s="67">
        <v>0</v>
      </c>
    </row>
    <row r="356" spans="1:7" s="73" customFormat="1" x14ac:dyDescent="0.25">
      <c r="A356" s="206">
        <v>3294</v>
      </c>
      <c r="B356" s="208" t="s">
        <v>168</v>
      </c>
      <c r="C356" s="67">
        <v>0</v>
      </c>
      <c r="D356" s="67">
        <v>0</v>
      </c>
      <c r="E356" s="67">
        <v>0</v>
      </c>
      <c r="F356" s="67">
        <v>0</v>
      </c>
      <c r="G356" s="67">
        <v>0</v>
      </c>
    </row>
    <row r="357" spans="1:7" s="73" customFormat="1" x14ac:dyDescent="0.25">
      <c r="A357" s="206">
        <v>3295</v>
      </c>
      <c r="B357" s="208" t="s">
        <v>169</v>
      </c>
      <c r="C357" s="67">
        <v>0</v>
      </c>
      <c r="D357" s="67">
        <v>0</v>
      </c>
      <c r="E357" s="67">
        <v>0</v>
      </c>
      <c r="F357" s="67">
        <v>0</v>
      </c>
      <c r="G357" s="67">
        <v>0</v>
      </c>
    </row>
    <row r="358" spans="1:7" s="73" customFormat="1" x14ac:dyDescent="0.25">
      <c r="A358" s="206">
        <v>3296</v>
      </c>
      <c r="B358" s="208" t="s">
        <v>170</v>
      </c>
      <c r="C358" s="67">
        <v>0</v>
      </c>
      <c r="D358" s="67">
        <v>0</v>
      </c>
      <c r="E358" s="67">
        <v>0</v>
      </c>
      <c r="F358" s="67">
        <v>0</v>
      </c>
      <c r="G358" s="67">
        <v>0</v>
      </c>
    </row>
    <row r="359" spans="1:7" s="73" customFormat="1" x14ac:dyDescent="0.25">
      <c r="A359" s="206">
        <v>3299</v>
      </c>
      <c r="B359" s="208" t="s">
        <v>171</v>
      </c>
      <c r="C359" s="67">
        <v>5958.69</v>
      </c>
      <c r="D359" s="67">
        <v>6570</v>
      </c>
      <c r="E359" s="67">
        <v>6350</v>
      </c>
      <c r="F359" s="67">
        <v>6350</v>
      </c>
      <c r="G359" s="67">
        <v>6350</v>
      </c>
    </row>
    <row r="360" spans="1:7" s="73" customFormat="1" x14ac:dyDescent="0.25">
      <c r="A360" s="199">
        <v>34</v>
      </c>
      <c r="B360" s="200" t="s">
        <v>78</v>
      </c>
      <c r="C360" s="67">
        <v>0</v>
      </c>
      <c r="D360" s="67">
        <v>0</v>
      </c>
      <c r="E360" s="67">
        <v>0</v>
      </c>
      <c r="F360" s="67">
        <v>0</v>
      </c>
      <c r="G360" s="67">
        <v>0</v>
      </c>
    </row>
    <row r="361" spans="1:7" s="73" customFormat="1" x14ac:dyDescent="0.25">
      <c r="A361" s="201">
        <v>343</v>
      </c>
      <c r="B361" s="202" t="s">
        <v>172</v>
      </c>
      <c r="C361" s="67">
        <v>0</v>
      </c>
      <c r="D361" s="67">
        <v>0</v>
      </c>
      <c r="E361" s="67">
        <v>0</v>
      </c>
      <c r="F361" s="67">
        <v>0</v>
      </c>
      <c r="G361" s="67">
        <v>0</v>
      </c>
    </row>
    <row r="362" spans="1:7" s="73" customFormat="1" x14ac:dyDescent="0.25">
      <c r="A362" s="206">
        <v>3431</v>
      </c>
      <c r="B362" s="209" t="s">
        <v>173</v>
      </c>
      <c r="C362" s="67">
        <v>0</v>
      </c>
      <c r="D362" s="67">
        <v>0</v>
      </c>
      <c r="E362" s="67">
        <v>0</v>
      </c>
      <c r="F362" s="67">
        <v>0</v>
      </c>
      <c r="G362" s="67">
        <v>0</v>
      </c>
    </row>
    <row r="363" spans="1:7" s="73" customFormat="1" x14ac:dyDescent="0.25">
      <c r="A363" s="206">
        <v>3433</v>
      </c>
      <c r="B363" s="208" t="s">
        <v>174</v>
      </c>
      <c r="C363" s="67">
        <v>0</v>
      </c>
      <c r="D363" s="67">
        <v>0</v>
      </c>
      <c r="E363" s="67">
        <v>0</v>
      </c>
      <c r="F363" s="67">
        <v>0</v>
      </c>
      <c r="G363" s="67">
        <v>0</v>
      </c>
    </row>
    <row r="364" spans="1:7" s="73" customFormat="1" x14ac:dyDescent="0.25">
      <c r="A364" s="199">
        <v>4</v>
      </c>
      <c r="B364" s="200" t="s">
        <v>35</v>
      </c>
      <c r="C364" s="67">
        <v>0</v>
      </c>
      <c r="D364" s="67">
        <v>0</v>
      </c>
      <c r="E364" s="67">
        <v>0</v>
      </c>
      <c r="F364" s="67">
        <v>0</v>
      </c>
      <c r="G364" s="67">
        <v>0</v>
      </c>
    </row>
    <row r="365" spans="1:7" s="73" customFormat="1" ht="26.25" x14ac:dyDescent="0.25">
      <c r="A365" s="199">
        <v>42</v>
      </c>
      <c r="B365" s="200" t="s">
        <v>80</v>
      </c>
      <c r="C365" s="67">
        <v>0</v>
      </c>
      <c r="D365" s="67">
        <v>0</v>
      </c>
      <c r="E365" s="67">
        <v>0</v>
      </c>
      <c r="F365" s="67">
        <v>0</v>
      </c>
      <c r="G365" s="67">
        <v>0</v>
      </c>
    </row>
    <row r="366" spans="1:7" s="73" customFormat="1" x14ac:dyDescent="0.25">
      <c r="A366" s="201">
        <v>421</v>
      </c>
      <c r="B366" s="202" t="s">
        <v>177</v>
      </c>
      <c r="C366" s="67">
        <v>0</v>
      </c>
      <c r="D366" s="67">
        <v>0</v>
      </c>
      <c r="E366" s="67">
        <v>0</v>
      </c>
      <c r="F366" s="67">
        <v>0</v>
      </c>
      <c r="G366" s="67">
        <v>0</v>
      </c>
    </row>
    <row r="367" spans="1:7" s="73" customFormat="1" x14ac:dyDescent="0.25">
      <c r="A367" s="206">
        <v>4212</v>
      </c>
      <c r="B367" s="212" t="s">
        <v>178</v>
      </c>
      <c r="C367" s="67">
        <v>0</v>
      </c>
      <c r="D367" s="67">
        <v>0</v>
      </c>
      <c r="E367" s="67">
        <v>0</v>
      </c>
      <c r="F367" s="67">
        <v>0</v>
      </c>
      <c r="G367" s="67">
        <v>0</v>
      </c>
    </row>
    <row r="368" spans="1:7" s="73" customFormat="1" x14ac:dyDescent="0.25">
      <c r="A368" s="201">
        <v>422</v>
      </c>
      <c r="B368" s="202" t="s">
        <v>179</v>
      </c>
      <c r="C368" s="67">
        <v>0</v>
      </c>
      <c r="D368" s="67">
        <v>0</v>
      </c>
      <c r="E368" s="67">
        <v>0</v>
      </c>
      <c r="F368" s="67">
        <v>0</v>
      </c>
      <c r="G368" s="67">
        <v>0</v>
      </c>
    </row>
    <row r="369" spans="1:7" s="73" customFormat="1" x14ac:dyDescent="0.25">
      <c r="A369" s="206">
        <v>4221</v>
      </c>
      <c r="B369" s="212" t="s">
        <v>180</v>
      </c>
      <c r="C369" s="67">
        <v>0</v>
      </c>
      <c r="D369" s="67">
        <v>0</v>
      </c>
      <c r="E369" s="67">
        <v>0</v>
      </c>
      <c r="F369" s="67">
        <v>0</v>
      </c>
      <c r="G369" s="67">
        <v>0</v>
      </c>
    </row>
    <row r="370" spans="1:7" s="73" customFormat="1" x14ac:dyDescent="0.25">
      <c r="A370" s="206">
        <v>4226</v>
      </c>
      <c r="B370" s="212" t="s">
        <v>181</v>
      </c>
      <c r="C370" s="67">
        <v>0</v>
      </c>
      <c r="D370" s="67">
        <v>0</v>
      </c>
      <c r="E370" s="67">
        <v>0</v>
      </c>
      <c r="F370" s="67">
        <v>0</v>
      </c>
      <c r="G370" s="67">
        <v>0</v>
      </c>
    </row>
    <row r="371" spans="1:7" s="73" customFormat="1" x14ac:dyDescent="0.25">
      <c r="A371" s="206">
        <v>4227</v>
      </c>
      <c r="B371" s="208" t="s">
        <v>182</v>
      </c>
      <c r="C371" s="67">
        <v>0</v>
      </c>
      <c r="D371" s="67">
        <v>0</v>
      </c>
      <c r="E371" s="67">
        <v>0</v>
      </c>
      <c r="F371" s="67">
        <v>0</v>
      </c>
      <c r="G371" s="67">
        <v>0</v>
      </c>
    </row>
    <row r="372" spans="1:7" s="73" customFormat="1" ht="26.25" x14ac:dyDescent="0.25">
      <c r="A372" s="201">
        <v>424</v>
      </c>
      <c r="B372" s="202" t="s">
        <v>183</v>
      </c>
      <c r="C372" s="67">
        <v>0</v>
      </c>
      <c r="D372" s="67">
        <v>0</v>
      </c>
      <c r="E372" s="67">
        <v>0</v>
      </c>
      <c r="F372" s="67">
        <v>0</v>
      </c>
      <c r="G372" s="67">
        <v>0</v>
      </c>
    </row>
    <row r="373" spans="1:7" s="73" customFormat="1" x14ac:dyDescent="0.25">
      <c r="A373" s="206">
        <v>4241</v>
      </c>
      <c r="B373" s="208" t="s">
        <v>184</v>
      </c>
      <c r="C373" s="67">
        <v>0</v>
      </c>
      <c r="D373" s="67">
        <v>0</v>
      </c>
      <c r="E373" s="67">
        <v>0</v>
      </c>
      <c r="F373" s="67">
        <v>0</v>
      </c>
      <c r="G373" s="67">
        <v>0</v>
      </c>
    </row>
    <row r="374" spans="1:7" s="73" customFormat="1" x14ac:dyDescent="0.25">
      <c r="A374" s="217">
        <v>922</v>
      </c>
      <c r="B374" s="218" t="s">
        <v>196</v>
      </c>
      <c r="C374" s="67">
        <v>23.49</v>
      </c>
      <c r="D374" s="67">
        <v>0</v>
      </c>
      <c r="E374" s="67">
        <v>0</v>
      </c>
      <c r="F374" s="67">
        <v>0</v>
      </c>
      <c r="G374" s="67">
        <v>0</v>
      </c>
    </row>
    <row r="375" spans="1:7" s="73" customFormat="1" x14ac:dyDescent="0.25">
      <c r="A375" s="197" t="s">
        <v>133</v>
      </c>
      <c r="B375" s="198" t="s">
        <v>770</v>
      </c>
      <c r="C375" s="67">
        <v>1142552.6800000002</v>
      </c>
      <c r="D375" s="67">
        <v>1400000</v>
      </c>
      <c r="E375" s="67">
        <f>E376+E426</f>
        <v>1500000</v>
      </c>
      <c r="F375" s="67">
        <f t="shared" ref="F375:G375" si="17">F376+F426</f>
        <v>1600000</v>
      </c>
      <c r="G375" s="67">
        <f t="shared" si="17"/>
        <v>1700000</v>
      </c>
    </row>
    <row r="376" spans="1:7" s="73" customFormat="1" x14ac:dyDescent="0.25">
      <c r="A376" s="199">
        <v>3</v>
      </c>
      <c r="B376" s="200" t="s">
        <v>32</v>
      </c>
      <c r="C376" s="67">
        <v>1141950.3500000001</v>
      </c>
      <c r="D376" s="67">
        <v>1399450</v>
      </c>
      <c r="E376" s="67">
        <v>1499000</v>
      </c>
      <c r="F376" s="67">
        <v>1599000</v>
      </c>
      <c r="G376" s="67">
        <v>1699000</v>
      </c>
    </row>
    <row r="377" spans="1:7" s="73" customFormat="1" x14ac:dyDescent="0.25">
      <c r="A377" s="199">
        <v>31</v>
      </c>
      <c r="B377" s="200" t="s">
        <v>33</v>
      </c>
      <c r="C377" s="67">
        <v>1132594.32</v>
      </c>
      <c r="D377" s="67">
        <v>1393883.5</v>
      </c>
      <c r="E377" s="67">
        <v>1493645</v>
      </c>
      <c r="F377" s="67">
        <v>1593645</v>
      </c>
      <c r="G377" s="67">
        <v>1693645</v>
      </c>
    </row>
    <row r="378" spans="1:7" s="73" customFormat="1" x14ac:dyDescent="0.25">
      <c r="A378" s="201">
        <v>311</v>
      </c>
      <c r="B378" s="202" t="s">
        <v>134</v>
      </c>
      <c r="C378" s="67">
        <v>932771.21000000008</v>
      </c>
      <c r="D378" s="67">
        <v>1153883.5</v>
      </c>
      <c r="E378" s="67">
        <v>1243645</v>
      </c>
      <c r="F378" s="67">
        <v>1343645</v>
      </c>
      <c r="G378" s="67">
        <v>1443645</v>
      </c>
    </row>
    <row r="379" spans="1:7" s="73" customFormat="1" x14ac:dyDescent="0.25">
      <c r="A379" s="203">
        <v>3111</v>
      </c>
      <c r="B379" s="204" t="s">
        <v>135</v>
      </c>
      <c r="C379" s="67">
        <v>898255.78</v>
      </c>
      <c r="D379" s="67">
        <v>1153883.5</v>
      </c>
      <c r="E379" s="67">
        <v>1203645</v>
      </c>
      <c r="F379" s="67">
        <v>1303645</v>
      </c>
      <c r="G379" s="67">
        <v>1403645</v>
      </c>
    </row>
    <row r="380" spans="1:7" s="73" customFormat="1" x14ac:dyDescent="0.25">
      <c r="A380" s="203">
        <v>3113</v>
      </c>
      <c r="B380" s="204" t="s">
        <v>136</v>
      </c>
      <c r="C380" s="67">
        <v>26009.03</v>
      </c>
      <c r="D380" s="67">
        <v>0</v>
      </c>
      <c r="E380" s="67">
        <v>25000</v>
      </c>
      <c r="F380" s="67">
        <v>25000</v>
      </c>
      <c r="G380" s="67">
        <v>25000</v>
      </c>
    </row>
    <row r="381" spans="1:7" s="73" customFormat="1" x14ac:dyDescent="0.25">
      <c r="A381" s="203">
        <v>3114</v>
      </c>
      <c r="B381" s="204" t="s">
        <v>137</v>
      </c>
      <c r="C381" s="67">
        <v>8506.4</v>
      </c>
      <c r="D381" s="67">
        <v>0</v>
      </c>
      <c r="E381" s="67">
        <v>15000</v>
      </c>
      <c r="F381" s="67">
        <v>15000</v>
      </c>
      <c r="G381" s="67">
        <v>15000</v>
      </c>
    </row>
    <row r="382" spans="1:7" s="73" customFormat="1" x14ac:dyDescent="0.25">
      <c r="A382" s="201">
        <v>312</v>
      </c>
      <c r="B382" s="202" t="s">
        <v>138</v>
      </c>
      <c r="C382" s="67">
        <v>45912.71</v>
      </c>
      <c r="D382" s="67">
        <v>50000</v>
      </c>
      <c r="E382" s="67">
        <v>50000</v>
      </c>
      <c r="F382" s="67">
        <v>50000</v>
      </c>
      <c r="G382" s="67">
        <v>50000</v>
      </c>
    </row>
    <row r="383" spans="1:7" s="73" customFormat="1" x14ac:dyDescent="0.25">
      <c r="A383" s="203">
        <v>3121</v>
      </c>
      <c r="B383" s="204" t="s">
        <v>138</v>
      </c>
      <c r="C383" s="67">
        <v>45912.71</v>
      </c>
      <c r="D383" s="67">
        <v>50000</v>
      </c>
      <c r="E383" s="67">
        <v>50000</v>
      </c>
      <c r="F383" s="67">
        <v>50000</v>
      </c>
      <c r="G383" s="67">
        <v>50000</v>
      </c>
    </row>
    <row r="384" spans="1:7" s="73" customFormat="1" x14ac:dyDescent="0.25">
      <c r="A384" s="201">
        <v>313</v>
      </c>
      <c r="B384" s="202" t="s">
        <v>139</v>
      </c>
      <c r="C384" s="67">
        <v>153910.39999999999</v>
      </c>
      <c r="D384" s="67">
        <v>190000</v>
      </c>
      <c r="E384" s="67">
        <v>200000</v>
      </c>
      <c r="F384" s="67">
        <v>200000</v>
      </c>
      <c r="G384" s="67">
        <v>200000</v>
      </c>
    </row>
    <row r="385" spans="1:7" s="73" customFormat="1" x14ac:dyDescent="0.25">
      <c r="A385" s="203">
        <v>3132</v>
      </c>
      <c r="B385" s="204" t="s">
        <v>140</v>
      </c>
      <c r="C385" s="67">
        <v>153902.57</v>
      </c>
      <c r="D385" s="67">
        <v>190000</v>
      </c>
      <c r="E385" s="67">
        <v>200000</v>
      </c>
      <c r="F385" s="67">
        <v>200000</v>
      </c>
      <c r="G385" s="67">
        <v>200000</v>
      </c>
    </row>
    <row r="386" spans="1:7" s="73" customFormat="1" ht="22.5" x14ac:dyDescent="0.25">
      <c r="A386" s="203">
        <v>3133</v>
      </c>
      <c r="B386" s="204" t="s">
        <v>141</v>
      </c>
      <c r="C386" s="67">
        <v>7.83</v>
      </c>
      <c r="D386" s="67">
        <v>0</v>
      </c>
      <c r="E386" s="67">
        <v>0</v>
      </c>
      <c r="F386" s="67">
        <v>0</v>
      </c>
      <c r="G386" s="67">
        <v>0</v>
      </c>
    </row>
    <row r="387" spans="1:7" s="73" customFormat="1" x14ac:dyDescent="0.25">
      <c r="A387" s="199">
        <v>32</v>
      </c>
      <c r="B387" s="200" t="s">
        <v>34</v>
      </c>
      <c r="C387" s="67">
        <v>8651.49</v>
      </c>
      <c r="D387" s="67">
        <v>5130</v>
      </c>
      <c r="E387" s="67">
        <v>4920</v>
      </c>
      <c r="F387" s="67">
        <v>4920</v>
      </c>
      <c r="G387" s="67">
        <v>4920</v>
      </c>
    </row>
    <row r="388" spans="1:7" s="73" customFormat="1" x14ac:dyDescent="0.25">
      <c r="A388" s="201">
        <v>321</v>
      </c>
      <c r="B388" s="202" t="s">
        <v>142</v>
      </c>
      <c r="C388" s="67">
        <v>103.55</v>
      </c>
      <c r="D388" s="67">
        <v>530</v>
      </c>
      <c r="E388" s="67">
        <v>150</v>
      </c>
      <c r="F388" s="67">
        <v>150</v>
      </c>
      <c r="G388" s="67">
        <v>150</v>
      </c>
    </row>
    <row r="389" spans="1:7" s="73" customFormat="1" x14ac:dyDescent="0.25">
      <c r="A389" s="203">
        <v>3211</v>
      </c>
      <c r="B389" s="204" t="s">
        <v>143</v>
      </c>
      <c r="C389" s="67">
        <v>103.55</v>
      </c>
      <c r="D389" s="67">
        <v>530</v>
      </c>
      <c r="E389" s="67">
        <v>150</v>
      </c>
      <c r="F389" s="67">
        <v>150</v>
      </c>
      <c r="G389" s="67">
        <v>150</v>
      </c>
    </row>
    <row r="390" spans="1:7" s="73" customFormat="1" x14ac:dyDescent="0.25">
      <c r="A390" s="206">
        <v>3212</v>
      </c>
      <c r="B390" s="207" t="s">
        <v>144</v>
      </c>
      <c r="C390" s="67">
        <v>0</v>
      </c>
      <c r="D390" s="67">
        <v>0</v>
      </c>
      <c r="E390" s="67">
        <v>0</v>
      </c>
      <c r="F390" s="67">
        <v>0</v>
      </c>
      <c r="G390" s="67">
        <v>0</v>
      </c>
    </row>
    <row r="391" spans="1:7" s="73" customFormat="1" x14ac:dyDescent="0.25">
      <c r="A391" s="206">
        <v>3213</v>
      </c>
      <c r="B391" s="207" t="s">
        <v>145</v>
      </c>
      <c r="C391" s="67">
        <v>0</v>
      </c>
      <c r="D391" s="67">
        <v>0</v>
      </c>
      <c r="E391" s="67">
        <v>0</v>
      </c>
      <c r="F391" s="67">
        <v>0</v>
      </c>
      <c r="G391" s="67">
        <v>0</v>
      </c>
    </row>
    <row r="392" spans="1:7" s="73" customFormat="1" x14ac:dyDescent="0.25">
      <c r="A392" s="201">
        <v>322</v>
      </c>
      <c r="B392" s="202" t="s">
        <v>147</v>
      </c>
      <c r="C392" s="67">
        <v>1389.03</v>
      </c>
      <c r="D392" s="67">
        <v>0</v>
      </c>
      <c r="E392" s="67">
        <v>0</v>
      </c>
      <c r="F392" s="67">
        <v>0</v>
      </c>
      <c r="G392" s="67">
        <v>0</v>
      </c>
    </row>
    <row r="393" spans="1:7" s="73" customFormat="1" x14ac:dyDescent="0.25">
      <c r="A393" s="206">
        <v>3221</v>
      </c>
      <c r="B393" s="207" t="s">
        <v>148</v>
      </c>
      <c r="C393" s="67">
        <v>160.21</v>
      </c>
      <c r="D393" s="67">
        <v>0</v>
      </c>
      <c r="E393" s="67">
        <v>0</v>
      </c>
      <c r="F393" s="67">
        <v>0</v>
      </c>
      <c r="G393" s="67">
        <v>0</v>
      </c>
    </row>
    <row r="394" spans="1:7" s="73" customFormat="1" x14ac:dyDescent="0.25">
      <c r="A394" s="206">
        <v>3222</v>
      </c>
      <c r="B394" s="207" t="s">
        <v>149</v>
      </c>
      <c r="C394" s="67">
        <v>1228.82</v>
      </c>
      <c r="D394" s="67">
        <v>0</v>
      </c>
      <c r="E394" s="67">
        <v>0</v>
      </c>
      <c r="F394" s="67">
        <v>0</v>
      </c>
      <c r="G394" s="67">
        <v>0</v>
      </c>
    </row>
    <row r="395" spans="1:7" s="73" customFormat="1" x14ac:dyDescent="0.25">
      <c r="A395" s="206">
        <v>3223</v>
      </c>
      <c r="B395" s="207" t="s">
        <v>150</v>
      </c>
      <c r="C395" s="67">
        <v>0</v>
      </c>
      <c r="D395" s="67">
        <v>0</v>
      </c>
      <c r="E395" s="67">
        <v>0</v>
      </c>
      <c r="F395" s="67">
        <v>0</v>
      </c>
      <c r="G395" s="67">
        <v>0</v>
      </c>
    </row>
    <row r="396" spans="1:7" s="73" customFormat="1" x14ac:dyDescent="0.25">
      <c r="A396" s="206">
        <v>3224</v>
      </c>
      <c r="B396" s="207" t="s">
        <v>151</v>
      </c>
      <c r="C396" s="67">
        <v>0</v>
      </c>
      <c r="D396" s="67">
        <v>0</v>
      </c>
      <c r="E396" s="67">
        <v>0</v>
      </c>
      <c r="F396" s="67">
        <v>0</v>
      </c>
      <c r="G396" s="67">
        <v>0</v>
      </c>
    </row>
    <row r="397" spans="1:7" s="73" customFormat="1" x14ac:dyDescent="0.25">
      <c r="A397" s="206">
        <v>3225</v>
      </c>
      <c r="B397" s="207" t="s">
        <v>152</v>
      </c>
      <c r="C397" s="67">
        <v>0</v>
      </c>
      <c r="D397" s="67">
        <v>0</v>
      </c>
      <c r="E397" s="67">
        <v>0</v>
      </c>
      <c r="F397" s="67">
        <v>0</v>
      </c>
      <c r="G397" s="67">
        <v>0</v>
      </c>
    </row>
    <row r="398" spans="1:7" s="73" customFormat="1" x14ac:dyDescent="0.25">
      <c r="A398" s="206">
        <v>3227</v>
      </c>
      <c r="B398" s="207" t="s">
        <v>153</v>
      </c>
      <c r="C398" s="67">
        <v>0</v>
      </c>
      <c r="D398" s="67">
        <v>0</v>
      </c>
      <c r="E398" s="67">
        <v>0</v>
      </c>
      <c r="F398" s="67">
        <v>0</v>
      </c>
      <c r="G398" s="67">
        <v>0</v>
      </c>
    </row>
    <row r="399" spans="1:7" s="73" customFormat="1" x14ac:dyDescent="0.25">
      <c r="A399" s="201">
        <v>323</v>
      </c>
      <c r="B399" s="202" t="s">
        <v>154</v>
      </c>
      <c r="C399" s="67">
        <v>3348.97</v>
      </c>
      <c r="D399" s="67">
        <v>0</v>
      </c>
      <c r="E399" s="67">
        <v>70</v>
      </c>
      <c r="F399" s="67">
        <v>70</v>
      </c>
      <c r="G399" s="67">
        <v>70</v>
      </c>
    </row>
    <row r="400" spans="1:7" s="73" customFormat="1" x14ac:dyDescent="0.25">
      <c r="A400" s="206">
        <v>3231</v>
      </c>
      <c r="B400" s="207" t="s">
        <v>155</v>
      </c>
      <c r="C400" s="67">
        <v>0</v>
      </c>
      <c r="D400" s="67">
        <v>0</v>
      </c>
      <c r="E400" s="67">
        <v>0</v>
      </c>
      <c r="F400" s="67">
        <v>0</v>
      </c>
      <c r="G400" s="67">
        <v>0</v>
      </c>
    </row>
    <row r="401" spans="1:7" s="73" customFormat="1" x14ac:dyDescent="0.25">
      <c r="A401" s="206">
        <v>3232</v>
      </c>
      <c r="B401" s="207" t="s">
        <v>156</v>
      </c>
      <c r="C401" s="67">
        <v>0</v>
      </c>
      <c r="D401" s="67">
        <v>0</v>
      </c>
      <c r="E401" s="67">
        <v>0</v>
      </c>
      <c r="F401" s="67">
        <v>0</v>
      </c>
      <c r="G401" s="67">
        <v>0</v>
      </c>
    </row>
    <row r="402" spans="1:7" s="73" customFormat="1" x14ac:dyDescent="0.25">
      <c r="A402" s="206">
        <v>3233</v>
      </c>
      <c r="B402" s="207" t="s">
        <v>157</v>
      </c>
      <c r="C402" s="67">
        <v>0</v>
      </c>
      <c r="D402" s="67">
        <v>0</v>
      </c>
      <c r="E402" s="67">
        <v>0</v>
      </c>
      <c r="F402" s="67">
        <v>0</v>
      </c>
      <c r="G402" s="67">
        <v>0</v>
      </c>
    </row>
    <row r="403" spans="1:7" s="73" customFormat="1" x14ac:dyDescent="0.25">
      <c r="A403" s="206">
        <v>3234</v>
      </c>
      <c r="B403" s="208" t="s">
        <v>158</v>
      </c>
      <c r="C403" s="67">
        <v>0</v>
      </c>
      <c r="D403" s="67">
        <v>0</v>
      </c>
      <c r="E403" s="67">
        <v>0</v>
      </c>
      <c r="F403" s="67">
        <v>0</v>
      </c>
      <c r="G403" s="67">
        <v>0</v>
      </c>
    </row>
    <row r="404" spans="1:7" s="73" customFormat="1" x14ac:dyDescent="0.25">
      <c r="A404" s="206">
        <v>3235</v>
      </c>
      <c r="B404" s="208" t="s">
        <v>159</v>
      </c>
      <c r="C404" s="67">
        <v>0</v>
      </c>
      <c r="D404" s="67">
        <v>0</v>
      </c>
      <c r="E404" s="67">
        <v>0</v>
      </c>
      <c r="F404" s="67">
        <v>0</v>
      </c>
      <c r="G404" s="67">
        <v>0</v>
      </c>
    </row>
    <row r="405" spans="1:7" s="73" customFormat="1" x14ac:dyDescent="0.25">
      <c r="A405" s="206">
        <v>3236</v>
      </c>
      <c r="B405" s="208" t="s">
        <v>160</v>
      </c>
      <c r="C405" s="67">
        <v>0</v>
      </c>
      <c r="D405" s="67">
        <v>0</v>
      </c>
      <c r="E405" s="67">
        <v>0</v>
      </c>
      <c r="F405" s="67">
        <v>0</v>
      </c>
      <c r="G405" s="67">
        <v>0</v>
      </c>
    </row>
    <row r="406" spans="1:7" s="73" customFormat="1" x14ac:dyDescent="0.25">
      <c r="A406" s="206">
        <v>3237</v>
      </c>
      <c r="B406" s="208" t="s">
        <v>161</v>
      </c>
      <c r="C406" s="67">
        <v>3348.97</v>
      </c>
      <c r="D406" s="67">
        <v>0</v>
      </c>
      <c r="E406" s="67">
        <v>70</v>
      </c>
      <c r="F406" s="67">
        <v>70</v>
      </c>
      <c r="G406" s="67">
        <v>70</v>
      </c>
    </row>
    <row r="407" spans="1:7" s="73" customFormat="1" x14ac:dyDescent="0.25">
      <c r="A407" s="206">
        <v>3238</v>
      </c>
      <c r="B407" s="208" t="s">
        <v>162</v>
      </c>
      <c r="C407" s="67">
        <v>0</v>
      </c>
      <c r="D407" s="67">
        <v>0</v>
      </c>
      <c r="E407" s="67">
        <v>0</v>
      </c>
      <c r="F407" s="67">
        <v>0</v>
      </c>
      <c r="G407" s="67">
        <v>0</v>
      </c>
    </row>
    <row r="408" spans="1:7" s="73" customFormat="1" x14ac:dyDescent="0.25">
      <c r="A408" s="206">
        <v>3239</v>
      </c>
      <c r="B408" s="208" t="s">
        <v>163</v>
      </c>
      <c r="C408" s="67">
        <v>0</v>
      </c>
      <c r="D408" s="67">
        <v>0</v>
      </c>
      <c r="E408" s="67">
        <v>0</v>
      </c>
      <c r="F408" s="67">
        <v>0</v>
      </c>
      <c r="G408" s="67">
        <v>0</v>
      </c>
    </row>
    <row r="409" spans="1:7" s="73" customFormat="1" ht="26.25" x14ac:dyDescent="0.25">
      <c r="A409" s="201">
        <v>324</v>
      </c>
      <c r="B409" s="202" t="s">
        <v>192</v>
      </c>
      <c r="C409" s="67">
        <v>0</v>
      </c>
      <c r="D409" s="67">
        <v>0</v>
      </c>
      <c r="E409" s="67">
        <v>0</v>
      </c>
      <c r="F409" s="67">
        <v>0</v>
      </c>
      <c r="G409" s="67">
        <v>0</v>
      </c>
    </row>
    <row r="410" spans="1:7" s="73" customFormat="1" ht="23.25" x14ac:dyDescent="0.25">
      <c r="A410" s="206">
        <v>3241</v>
      </c>
      <c r="B410" s="208" t="s">
        <v>193</v>
      </c>
      <c r="C410" s="67">
        <v>0</v>
      </c>
      <c r="D410" s="67">
        <v>0</v>
      </c>
      <c r="E410" s="67">
        <v>0</v>
      </c>
      <c r="F410" s="67">
        <v>0</v>
      </c>
      <c r="G410" s="67">
        <v>0</v>
      </c>
    </row>
    <row r="411" spans="1:7" s="73" customFormat="1" x14ac:dyDescent="0.25">
      <c r="A411" s="201">
        <v>329</v>
      </c>
      <c r="B411" s="202" t="s">
        <v>164</v>
      </c>
      <c r="C411" s="67">
        <v>3809.94</v>
      </c>
      <c r="D411" s="67">
        <v>4600</v>
      </c>
      <c r="E411" s="67">
        <v>4700</v>
      </c>
      <c r="F411" s="67">
        <v>4700</v>
      </c>
      <c r="G411" s="67">
        <v>4700</v>
      </c>
    </row>
    <row r="412" spans="1:7" s="73" customFormat="1" ht="23.25" x14ac:dyDescent="0.25">
      <c r="A412" s="206">
        <v>3291</v>
      </c>
      <c r="B412" s="208" t="s">
        <v>165</v>
      </c>
      <c r="C412" s="67">
        <v>0</v>
      </c>
      <c r="D412" s="67">
        <v>0</v>
      </c>
      <c r="E412" s="67">
        <v>0</v>
      </c>
      <c r="F412" s="67">
        <v>0</v>
      </c>
      <c r="G412" s="67">
        <v>0</v>
      </c>
    </row>
    <row r="413" spans="1:7" s="73" customFormat="1" x14ac:dyDescent="0.25">
      <c r="A413" s="206">
        <v>3292</v>
      </c>
      <c r="B413" s="208" t="s">
        <v>166</v>
      </c>
      <c r="C413" s="67">
        <v>0</v>
      </c>
      <c r="D413" s="67">
        <v>0</v>
      </c>
      <c r="E413" s="67">
        <v>0</v>
      </c>
      <c r="F413" s="67">
        <v>0</v>
      </c>
      <c r="G413" s="67">
        <v>0</v>
      </c>
    </row>
    <row r="414" spans="1:7" s="73" customFormat="1" x14ac:dyDescent="0.25">
      <c r="A414" s="206">
        <v>3293</v>
      </c>
      <c r="B414" s="208" t="s">
        <v>167</v>
      </c>
      <c r="C414" s="67">
        <v>0</v>
      </c>
      <c r="D414" s="67">
        <v>0</v>
      </c>
      <c r="E414" s="67">
        <v>0</v>
      </c>
      <c r="F414" s="67">
        <v>0</v>
      </c>
      <c r="G414" s="67">
        <v>0</v>
      </c>
    </row>
    <row r="415" spans="1:7" s="73" customFormat="1" x14ac:dyDescent="0.25">
      <c r="A415" s="206">
        <v>3294</v>
      </c>
      <c r="B415" s="208" t="s">
        <v>168</v>
      </c>
      <c r="C415" s="67">
        <v>0</v>
      </c>
      <c r="D415" s="67">
        <v>0</v>
      </c>
      <c r="E415" s="67">
        <v>0</v>
      </c>
      <c r="F415" s="67">
        <v>0</v>
      </c>
      <c r="G415" s="67">
        <v>0</v>
      </c>
    </row>
    <row r="416" spans="1:7" s="73" customFormat="1" x14ac:dyDescent="0.25">
      <c r="A416" s="206">
        <v>3295</v>
      </c>
      <c r="B416" s="208" t="s">
        <v>169</v>
      </c>
      <c r="C416" s="67">
        <v>3381.94</v>
      </c>
      <c r="D416" s="67">
        <v>4100</v>
      </c>
      <c r="E416" s="67">
        <v>4200</v>
      </c>
      <c r="F416" s="67">
        <v>4200</v>
      </c>
      <c r="G416" s="67">
        <v>4200</v>
      </c>
    </row>
    <row r="417" spans="1:7" s="73" customFormat="1" x14ac:dyDescent="0.25">
      <c r="A417" s="206">
        <v>3296</v>
      </c>
      <c r="B417" s="208" t="s">
        <v>170</v>
      </c>
      <c r="C417" s="67">
        <v>366</v>
      </c>
      <c r="D417" s="67">
        <v>0</v>
      </c>
      <c r="E417" s="67">
        <v>0</v>
      </c>
      <c r="F417" s="67">
        <v>0</v>
      </c>
      <c r="G417" s="67">
        <v>0</v>
      </c>
    </row>
    <row r="418" spans="1:7" s="73" customFormat="1" x14ac:dyDescent="0.25">
      <c r="A418" s="206">
        <v>3299</v>
      </c>
      <c r="B418" s="208" t="s">
        <v>171</v>
      </c>
      <c r="C418" s="67">
        <v>62</v>
      </c>
      <c r="D418" s="67">
        <v>500</v>
      </c>
      <c r="E418" s="67">
        <v>500</v>
      </c>
      <c r="F418" s="67">
        <v>500</v>
      </c>
      <c r="G418" s="67">
        <v>500</v>
      </c>
    </row>
    <row r="419" spans="1:7" s="73" customFormat="1" x14ac:dyDescent="0.25">
      <c r="A419" s="199">
        <v>34</v>
      </c>
      <c r="B419" s="200" t="s">
        <v>78</v>
      </c>
      <c r="C419" s="67">
        <v>235.81</v>
      </c>
      <c r="D419" s="67">
        <v>0</v>
      </c>
      <c r="E419" s="67">
        <v>0</v>
      </c>
      <c r="F419" s="67">
        <v>0</v>
      </c>
      <c r="G419" s="67">
        <v>0</v>
      </c>
    </row>
    <row r="420" spans="1:7" s="73" customFormat="1" x14ac:dyDescent="0.25">
      <c r="A420" s="201">
        <v>343</v>
      </c>
      <c r="B420" s="202" t="s">
        <v>172</v>
      </c>
      <c r="C420" s="67">
        <v>235.81</v>
      </c>
      <c r="D420" s="67">
        <v>0</v>
      </c>
      <c r="E420" s="67">
        <v>0</v>
      </c>
      <c r="F420" s="67">
        <v>0</v>
      </c>
      <c r="G420" s="67">
        <v>0</v>
      </c>
    </row>
    <row r="421" spans="1:7" s="73" customFormat="1" x14ac:dyDescent="0.25">
      <c r="A421" s="206">
        <v>3431</v>
      </c>
      <c r="B421" s="209" t="s">
        <v>173</v>
      </c>
      <c r="C421" s="67">
        <v>0</v>
      </c>
      <c r="D421" s="67">
        <v>0</v>
      </c>
      <c r="E421" s="67">
        <v>0</v>
      </c>
      <c r="F421" s="67">
        <v>0</v>
      </c>
      <c r="G421" s="67">
        <v>0</v>
      </c>
    </row>
    <row r="422" spans="1:7" s="73" customFormat="1" x14ac:dyDescent="0.25">
      <c r="A422" s="206">
        <v>3433</v>
      </c>
      <c r="B422" s="208" t="s">
        <v>174</v>
      </c>
      <c r="C422" s="67">
        <v>235.81</v>
      </c>
      <c r="D422" s="67">
        <v>0</v>
      </c>
      <c r="E422" s="67">
        <v>0</v>
      </c>
      <c r="F422" s="67">
        <v>0</v>
      </c>
      <c r="G422" s="67">
        <v>0</v>
      </c>
    </row>
    <row r="423" spans="1:7" s="73" customFormat="1" x14ac:dyDescent="0.25">
      <c r="A423" s="199">
        <v>38</v>
      </c>
      <c r="B423" s="200" t="s">
        <v>79</v>
      </c>
      <c r="C423" s="67">
        <v>468.73</v>
      </c>
      <c r="D423" s="67">
        <v>436.5</v>
      </c>
      <c r="E423" s="67">
        <v>435</v>
      </c>
      <c r="F423" s="67">
        <v>435</v>
      </c>
      <c r="G423" s="67">
        <v>435</v>
      </c>
    </row>
    <row r="424" spans="1:7" s="73" customFormat="1" x14ac:dyDescent="0.25">
      <c r="A424" s="201">
        <v>381</v>
      </c>
      <c r="B424" s="202" t="s">
        <v>194</v>
      </c>
      <c r="C424" s="67">
        <v>468.73</v>
      </c>
      <c r="D424" s="67">
        <v>436.5</v>
      </c>
      <c r="E424" s="67">
        <v>435</v>
      </c>
      <c r="F424" s="67">
        <v>435</v>
      </c>
      <c r="G424" s="67">
        <v>435</v>
      </c>
    </row>
    <row r="425" spans="1:7" s="73" customFormat="1" x14ac:dyDescent="0.25">
      <c r="A425" s="206">
        <v>3812</v>
      </c>
      <c r="B425" s="202" t="s">
        <v>195</v>
      </c>
      <c r="C425" s="67">
        <v>468.73</v>
      </c>
      <c r="D425" s="67">
        <v>436.5</v>
      </c>
      <c r="E425" s="67">
        <v>435</v>
      </c>
      <c r="F425" s="67">
        <v>435</v>
      </c>
      <c r="G425" s="67">
        <v>435</v>
      </c>
    </row>
    <row r="426" spans="1:7" s="73" customFormat="1" x14ac:dyDescent="0.25">
      <c r="A426" s="199">
        <v>4</v>
      </c>
      <c r="B426" s="200" t="s">
        <v>35</v>
      </c>
      <c r="C426" s="67">
        <v>602.33000000000004</v>
      </c>
      <c r="D426" s="67">
        <v>550</v>
      </c>
      <c r="E426" s="67">
        <v>1000</v>
      </c>
      <c r="F426" s="67">
        <v>1000</v>
      </c>
      <c r="G426" s="67">
        <v>1000</v>
      </c>
    </row>
    <row r="427" spans="1:7" s="73" customFormat="1" ht="26.25" x14ac:dyDescent="0.25">
      <c r="A427" s="199">
        <v>42</v>
      </c>
      <c r="B427" s="200" t="s">
        <v>80</v>
      </c>
      <c r="C427" s="67">
        <v>602.33000000000004</v>
      </c>
      <c r="D427" s="67">
        <v>550</v>
      </c>
      <c r="E427" s="67">
        <v>1000</v>
      </c>
      <c r="F427" s="67">
        <v>1000</v>
      </c>
      <c r="G427" s="67">
        <v>1000</v>
      </c>
    </row>
    <row r="428" spans="1:7" s="73" customFormat="1" x14ac:dyDescent="0.25">
      <c r="A428" s="201">
        <v>421</v>
      </c>
      <c r="B428" s="202" t="s">
        <v>177</v>
      </c>
      <c r="C428" s="67">
        <v>0</v>
      </c>
      <c r="D428" s="67">
        <v>0</v>
      </c>
      <c r="E428" s="67">
        <v>0</v>
      </c>
      <c r="F428" s="67">
        <v>0</v>
      </c>
      <c r="G428" s="67">
        <v>0</v>
      </c>
    </row>
    <row r="429" spans="1:7" s="73" customFormat="1" x14ac:dyDescent="0.25">
      <c r="A429" s="206">
        <v>4212</v>
      </c>
      <c r="B429" s="212" t="s">
        <v>178</v>
      </c>
      <c r="C429" s="67">
        <v>0</v>
      </c>
      <c r="D429" s="67">
        <v>0</v>
      </c>
      <c r="E429" s="67">
        <v>0</v>
      </c>
      <c r="F429" s="67">
        <v>0</v>
      </c>
      <c r="G429" s="67">
        <v>0</v>
      </c>
    </row>
    <row r="430" spans="1:7" s="73" customFormat="1" x14ac:dyDescent="0.25">
      <c r="A430" s="201">
        <v>422</v>
      </c>
      <c r="B430" s="202" t="s">
        <v>179</v>
      </c>
      <c r="C430" s="67">
        <v>0</v>
      </c>
      <c r="D430" s="67">
        <v>0</v>
      </c>
      <c r="E430" s="67">
        <v>0</v>
      </c>
      <c r="F430" s="67">
        <v>0</v>
      </c>
      <c r="G430" s="67">
        <v>0</v>
      </c>
    </row>
    <row r="431" spans="1:7" s="73" customFormat="1" x14ac:dyDescent="0.25">
      <c r="A431" s="206">
        <v>4221</v>
      </c>
      <c r="B431" s="212" t="s">
        <v>180</v>
      </c>
      <c r="C431" s="73">
        <v>0</v>
      </c>
      <c r="D431" s="67">
        <v>0</v>
      </c>
      <c r="E431" s="67">
        <v>0</v>
      </c>
      <c r="F431" s="67">
        <v>0</v>
      </c>
      <c r="G431" s="67">
        <v>0</v>
      </c>
    </row>
    <row r="432" spans="1:7" s="73" customFormat="1" x14ac:dyDescent="0.25">
      <c r="A432" s="206">
        <v>4226</v>
      </c>
      <c r="B432" s="212" t="s">
        <v>181</v>
      </c>
      <c r="C432" s="67">
        <v>0</v>
      </c>
      <c r="D432" s="67">
        <v>0</v>
      </c>
      <c r="E432" s="67">
        <v>0</v>
      </c>
      <c r="F432" s="67">
        <v>0</v>
      </c>
      <c r="G432" s="67">
        <v>0</v>
      </c>
    </row>
    <row r="433" spans="1:7" s="73" customFormat="1" x14ac:dyDescent="0.25">
      <c r="A433" s="206">
        <v>4227</v>
      </c>
      <c r="B433" s="208" t="s">
        <v>182</v>
      </c>
      <c r="C433" s="67">
        <v>0</v>
      </c>
      <c r="D433" s="67">
        <v>0</v>
      </c>
      <c r="E433" s="67">
        <v>0</v>
      </c>
      <c r="F433" s="67">
        <v>0</v>
      </c>
      <c r="G433" s="67">
        <v>0</v>
      </c>
    </row>
    <row r="434" spans="1:7" s="73" customFormat="1" ht="26.25" x14ac:dyDescent="0.25">
      <c r="A434" s="201">
        <v>424</v>
      </c>
      <c r="B434" s="202" t="s">
        <v>183</v>
      </c>
      <c r="C434" s="67">
        <v>602.33000000000004</v>
      </c>
      <c r="D434" s="67">
        <v>550</v>
      </c>
      <c r="E434" s="67">
        <v>1000</v>
      </c>
      <c r="F434" s="67">
        <v>1000</v>
      </c>
      <c r="G434" s="67">
        <v>1000</v>
      </c>
    </row>
    <row r="435" spans="1:7" s="73" customFormat="1" x14ac:dyDescent="0.25">
      <c r="A435" s="206">
        <v>4241</v>
      </c>
      <c r="B435" s="208" t="s">
        <v>184</v>
      </c>
      <c r="C435" s="67">
        <v>602.33000000000004</v>
      </c>
      <c r="D435" s="67">
        <v>550</v>
      </c>
      <c r="E435" s="67">
        <v>1000</v>
      </c>
      <c r="F435" s="67">
        <v>1000</v>
      </c>
      <c r="G435" s="67">
        <v>1000</v>
      </c>
    </row>
    <row r="436" spans="1:7" s="73" customFormat="1" x14ac:dyDescent="0.25">
      <c r="A436" s="197" t="s">
        <v>133</v>
      </c>
      <c r="B436" s="198" t="s">
        <v>769</v>
      </c>
      <c r="C436" s="67">
        <v>9290</v>
      </c>
      <c r="D436" s="67">
        <v>12632.8</v>
      </c>
      <c r="E436" s="67">
        <f>E437+E484</f>
        <v>12000</v>
      </c>
      <c r="F436" s="67">
        <f t="shared" ref="F436:G436" si="18">F437+F484</f>
        <v>12000</v>
      </c>
      <c r="G436" s="67">
        <f t="shared" si="18"/>
        <v>12000</v>
      </c>
    </row>
    <row r="437" spans="1:7" s="73" customFormat="1" x14ac:dyDescent="0.25">
      <c r="A437" s="199">
        <v>3</v>
      </c>
      <c r="B437" s="200" t="s">
        <v>32</v>
      </c>
      <c r="C437" s="67">
        <v>6042.49</v>
      </c>
      <c r="D437" s="67">
        <v>2005.79</v>
      </c>
      <c r="E437" s="67">
        <f>E438+E448+E480</f>
        <v>6200</v>
      </c>
      <c r="F437" s="67">
        <f t="shared" ref="F437:G437" si="19">F438+F448+F480</f>
        <v>6200</v>
      </c>
      <c r="G437" s="67">
        <f t="shared" si="19"/>
        <v>6200</v>
      </c>
    </row>
    <row r="438" spans="1:7" s="73" customFormat="1" x14ac:dyDescent="0.25">
      <c r="A438" s="199">
        <v>31</v>
      </c>
      <c r="B438" s="200" t="s">
        <v>33</v>
      </c>
      <c r="C438" s="67">
        <v>0</v>
      </c>
      <c r="D438" s="67">
        <v>0</v>
      </c>
      <c r="E438" s="67">
        <v>0</v>
      </c>
      <c r="F438" s="67">
        <v>0</v>
      </c>
      <c r="G438" s="67">
        <v>0</v>
      </c>
    </row>
    <row r="439" spans="1:7" s="73" customFormat="1" x14ac:dyDescent="0.25">
      <c r="A439" s="201">
        <v>311</v>
      </c>
      <c r="B439" s="202" t="s">
        <v>134</v>
      </c>
      <c r="C439" s="67">
        <v>0</v>
      </c>
      <c r="D439" s="67">
        <v>0</v>
      </c>
      <c r="E439" s="67">
        <v>0</v>
      </c>
      <c r="F439" s="67">
        <v>0</v>
      </c>
      <c r="G439" s="67">
        <v>0</v>
      </c>
    </row>
    <row r="440" spans="1:7" s="73" customFormat="1" x14ac:dyDescent="0.25">
      <c r="A440" s="203">
        <v>3111</v>
      </c>
      <c r="B440" s="204" t="s">
        <v>135</v>
      </c>
      <c r="C440" s="67">
        <v>0</v>
      </c>
      <c r="D440" s="67">
        <v>0</v>
      </c>
      <c r="E440" s="67">
        <v>0</v>
      </c>
      <c r="F440" s="67">
        <v>0</v>
      </c>
      <c r="G440" s="67">
        <v>0</v>
      </c>
    </row>
    <row r="441" spans="1:7" s="73" customFormat="1" x14ac:dyDescent="0.25">
      <c r="A441" s="203">
        <v>3113</v>
      </c>
      <c r="B441" s="204" t="s">
        <v>136</v>
      </c>
      <c r="C441" s="67">
        <v>0</v>
      </c>
      <c r="D441" s="67">
        <v>0</v>
      </c>
      <c r="E441" s="67">
        <v>0</v>
      </c>
      <c r="F441" s="67">
        <v>0</v>
      </c>
      <c r="G441" s="67">
        <v>0</v>
      </c>
    </row>
    <row r="442" spans="1:7" s="73" customFormat="1" x14ac:dyDescent="0.25">
      <c r="A442" s="203">
        <v>3114</v>
      </c>
      <c r="B442" s="204" t="s">
        <v>137</v>
      </c>
      <c r="C442" s="67">
        <v>0</v>
      </c>
      <c r="D442" s="67">
        <v>0</v>
      </c>
      <c r="E442" s="67">
        <v>0</v>
      </c>
      <c r="F442" s="67">
        <v>0</v>
      </c>
      <c r="G442" s="67">
        <v>0</v>
      </c>
    </row>
    <row r="443" spans="1:7" s="73" customFormat="1" x14ac:dyDescent="0.25">
      <c r="A443" s="201">
        <v>312</v>
      </c>
      <c r="B443" s="202" t="s">
        <v>138</v>
      </c>
      <c r="C443" s="67">
        <v>0</v>
      </c>
      <c r="D443" s="67">
        <v>0</v>
      </c>
      <c r="E443" s="67">
        <v>0</v>
      </c>
      <c r="F443" s="67">
        <v>0</v>
      </c>
      <c r="G443" s="67">
        <v>0</v>
      </c>
    </row>
    <row r="444" spans="1:7" s="73" customFormat="1" x14ac:dyDescent="0.25">
      <c r="A444" s="203">
        <v>3121</v>
      </c>
      <c r="B444" s="204" t="s">
        <v>138</v>
      </c>
      <c r="C444" s="67">
        <v>0</v>
      </c>
      <c r="D444" s="67">
        <v>0</v>
      </c>
      <c r="E444" s="67">
        <v>0</v>
      </c>
      <c r="F444" s="67">
        <v>0</v>
      </c>
      <c r="G444" s="67">
        <v>0</v>
      </c>
    </row>
    <row r="445" spans="1:7" s="73" customFormat="1" x14ac:dyDescent="0.25">
      <c r="A445" s="201">
        <v>313</v>
      </c>
      <c r="B445" s="202" t="s">
        <v>139</v>
      </c>
      <c r="C445" s="67">
        <v>0</v>
      </c>
      <c r="D445" s="67">
        <v>0</v>
      </c>
      <c r="E445" s="67">
        <v>0</v>
      </c>
      <c r="F445" s="67">
        <v>0</v>
      </c>
      <c r="G445" s="67">
        <v>0</v>
      </c>
    </row>
    <row r="446" spans="1:7" s="73" customFormat="1" x14ac:dyDescent="0.25">
      <c r="A446" s="203">
        <v>3132</v>
      </c>
      <c r="B446" s="204" t="s">
        <v>140</v>
      </c>
      <c r="C446" s="67">
        <v>0</v>
      </c>
      <c r="D446" s="67">
        <v>0</v>
      </c>
      <c r="E446" s="67">
        <v>0</v>
      </c>
      <c r="F446" s="67">
        <v>0</v>
      </c>
      <c r="G446" s="67">
        <v>0</v>
      </c>
    </row>
    <row r="447" spans="1:7" s="73" customFormat="1" ht="22.5" x14ac:dyDescent="0.25">
      <c r="A447" s="203">
        <v>3133</v>
      </c>
      <c r="B447" s="204" t="s">
        <v>141</v>
      </c>
      <c r="C447" s="67">
        <v>0</v>
      </c>
      <c r="D447" s="67">
        <v>0</v>
      </c>
      <c r="E447" s="67">
        <v>0</v>
      </c>
      <c r="F447" s="67">
        <v>0</v>
      </c>
      <c r="G447" s="67">
        <v>0</v>
      </c>
    </row>
    <row r="448" spans="1:7" s="73" customFormat="1" x14ac:dyDescent="0.25">
      <c r="A448" s="199">
        <v>32</v>
      </c>
      <c r="B448" s="200" t="s">
        <v>34</v>
      </c>
      <c r="C448" s="67">
        <v>6042.49</v>
      </c>
      <c r="D448" s="67">
        <v>2005.79</v>
      </c>
      <c r="E448" s="67">
        <v>6200</v>
      </c>
      <c r="F448" s="67">
        <v>6200</v>
      </c>
      <c r="G448" s="67">
        <v>6200</v>
      </c>
    </row>
    <row r="449" spans="1:7" s="73" customFormat="1" x14ac:dyDescent="0.25">
      <c r="A449" s="201">
        <v>321</v>
      </c>
      <c r="B449" s="202" t="s">
        <v>142</v>
      </c>
      <c r="C449" s="67">
        <v>0</v>
      </c>
      <c r="D449" s="67">
        <v>0</v>
      </c>
      <c r="E449" s="67">
        <v>0</v>
      </c>
      <c r="F449" s="67">
        <v>0</v>
      </c>
      <c r="G449" s="67">
        <v>0</v>
      </c>
    </row>
    <row r="450" spans="1:7" s="73" customFormat="1" x14ac:dyDescent="0.25">
      <c r="A450" s="203">
        <v>3211</v>
      </c>
      <c r="B450" s="204" t="s">
        <v>143</v>
      </c>
      <c r="C450" s="67">
        <v>0</v>
      </c>
      <c r="D450" s="67">
        <v>0</v>
      </c>
      <c r="E450" s="67">
        <v>0</v>
      </c>
      <c r="F450" s="67">
        <v>0</v>
      </c>
      <c r="G450" s="67">
        <v>0</v>
      </c>
    </row>
    <row r="451" spans="1:7" s="73" customFormat="1" x14ac:dyDescent="0.25">
      <c r="A451" s="206">
        <v>3212</v>
      </c>
      <c r="B451" s="207" t="s">
        <v>144</v>
      </c>
      <c r="C451" s="67">
        <v>0</v>
      </c>
      <c r="D451" s="67">
        <v>0</v>
      </c>
      <c r="E451" s="67">
        <v>0</v>
      </c>
      <c r="F451" s="67">
        <v>0</v>
      </c>
      <c r="G451" s="67">
        <v>0</v>
      </c>
    </row>
    <row r="452" spans="1:7" s="73" customFormat="1" x14ac:dyDescent="0.25">
      <c r="A452" s="206">
        <v>3213</v>
      </c>
      <c r="B452" s="207" t="s">
        <v>145</v>
      </c>
      <c r="C452" s="67">
        <v>0</v>
      </c>
      <c r="D452" s="67">
        <v>0</v>
      </c>
      <c r="E452" s="67">
        <v>0</v>
      </c>
      <c r="F452" s="67">
        <v>0</v>
      </c>
      <c r="G452" s="67">
        <v>0</v>
      </c>
    </row>
    <row r="453" spans="1:7" s="73" customFormat="1" x14ac:dyDescent="0.25">
      <c r="A453" s="201">
        <v>322</v>
      </c>
      <c r="B453" s="202" t="s">
        <v>147</v>
      </c>
      <c r="C453" s="67">
        <v>2461.27</v>
      </c>
      <c r="D453" s="67">
        <v>815</v>
      </c>
      <c r="E453" s="67">
        <v>6200</v>
      </c>
      <c r="F453" s="67">
        <v>6200</v>
      </c>
      <c r="G453" s="67">
        <v>6200</v>
      </c>
    </row>
    <row r="454" spans="1:7" s="73" customFormat="1" x14ac:dyDescent="0.25">
      <c r="A454" s="206">
        <v>3221</v>
      </c>
      <c r="B454" s="207" t="s">
        <v>148</v>
      </c>
      <c r="C454" s="67">
        <v>881.57</v>
      </c>
      <c r="D454" s="67">
        <v>205</v>
      </c>
      <c r="E454" s="67">
        <v>200</v>
      </c>
      <c r="F454" s="67">
        <v>200</v>
      </c>
      <c r="G454" s="67">
        <v>200</v>
      </c>
    </row>
    <row r="455" spans="1:7" s="73" customFormat="1" x14ac:dyDescent="0.25">
      <c r="A455" s="206">
        <v>3222</v>
      </c>
      <c r="B455" s="207" t="s">
        <v>149</v>
      </c>
      <c r="C455" s="67">
        <v>14.65</v>
      </c>
      <c r="D455" s="67">
        <v>0</v>
      </c>
      <c r="E455" s="67">
        <v>1500</v>
      </c>
      <c r="F455" s="67">
        <v>1500</v>
      </c>
      <c r="G455" s="67">
        <v>1500</v>
      </c>
    </row>
    <row r="456" spans="1:7" s="73" customFormat="1" x14ac:dyDescent="0.25">
      <c r="A456" s="206">
        <v>3223</v>
      </c>
      <c r="B456" s="207" t="s">
        <v>150</v>
      </c>
      <c r="C456" s="67">
        <v>0</v>
      </c>
      <c r="D456" s="67">
        <v>0</v>
      </c>
      <c r="E456" s="67">
        <v>0</v>
      </c>
      <c r="F456" s="67">
        <v>0</v>
      </c>
      <c r="G456" s="67">
        <v>0</v>
      </c>
    </row>
    <row r="457" spans="1:7" s="73" customFormat="1" x14ac:dyDescent="0.25">
      <c r="A457" s="206">
        <v>3224</v>
      </c>
      <c r="B457" s="207" t="s">
        <v>151</v>
      </c>
      <c r="C457" s="67">
        <v>153.27000000000001</v>
      </c>
      <c r="D457" s="67">
        <v>0</v>
      </c>
      <c r="E457" s="67">
        <v>4500</v>
      </c>
      <c r="F457" s="67">
        <v>4500</v>
      </c>
      <c r="G457" s="67">
        <v>4500</v>
      </c>
    </row>
    <row r="458" spans="1:7" s="73" customFormat="1" x14ac:dyDescent="0.25">
      <c r="A458" s="206">
        <v>3225</v>
      </c>
      <c r="B458" s="207" t="s">
        <v>152</v>
      </c>
      <c r="C458" s="67">
        <v>1411.78</v>
      </c>
      <c r="D458" s="67">
        <v>610</v>
      </c>
      <c r="E458" s="67">
        <v>0</v>
      </c>
      <c r="F458" s="67">
        <v>0</v>
      </c>
      <c r="G458" s="67">
        <v>0</v>
      </c>
    </row>
    <row r="459" spans="1:7" s="73" customFormat="1" x14ac:dyDescent="0.25">
      <c r="A459" s="206">
        <v>3227</v>
      </c>
      <c r="B459" s="207" t="s">
        <v>153</v>
      </c>
      <c r="C459" s="67">
        <v>0</v>
      </c>
      <c r="D459" s="67">
        <v>0</v>
      </c>
      <c r="E459" s="67">
        <v>0</v>
      </c>
      <c r="F459" s="67">
        <v>0</v>
      </c>
      <c r="G459" s="67">
        <v>0</v>
      </c>
    </row>
    <row r="460" spans="1:7" s="73" customFormat="1" x14ac:dyDescent="0.25">
      <c r="A460" s="201">
        <v>323</v>
      </c>
      <c r="B460" s="202" t="s">
        <v>154</v>
      </c>
      <c r="C460" s="67">
        <v>932.75</v>
      </c>
      <c r="D460" s="67">
        <v>610</v>
      </c>
      <c r="E460" s="67">
        <v>0</v>
      </c>
      <c r="F460" s="67">
        <v>0</v>
      </c>
      <c r="G460" s="67">
        <v>0</v>
      </c>
    </row>
    <row r="461" spans="1:7" s="73" customFormat="1" x14ac:dyDescent="0.25">
      <c r="A461" s="206">
        <v>3231</v>
      </c>
      <c r="B461" s="207" t="s">
        <v>155</v>
      </c>
      <c r="C461" s="67">
        <v>0</v>
      </c>
      <c r="D461" s="67">
        <v>110</v>
      </c>
      <c r="E461" s="67">
        <v>0</v>
      </c>
      <c r="F461" s="67">
        <v>0</v>
      </c>
      <c r="G461" s="67">
        <v>0</v>
      </c>
    </row>
    <row r="462" spans="1:7" s="73" customFormat="1" x14ac:dyDescent="0.25">
      <c r="A462" s="206">
        <v>3232</v>
      </c>
      <c r="B462" s="207" t="s">
        <v>156</v>
      </c>
      <c r="C462" s="67">
        <v>932.75</v>
      </c>
      <c r="D462" s="67">
        <v>500</v>
      </c>
      <c r="E462" s="67">
        <v>0</v>
      </c>
      <c r="F462" s="67">
        <v>0</v>
      </c>
      <c r="G462" s="67">
        <v>0</v>
      </c>
    </row>
    <row r="463" spans="1:7" s="73" customFormat="1" x14ac:dyDescent="0.25">
      <c r="A463" s="206">
        <v>3233</v>
      </c>
      <c r="B463" s="207" t="s">
        <v>157</v>
      </c>
      <c r="C463" s="67">
        <v>0</v>
      </c>
      <c r="D463" s="67">
        <v>0</v>
      </c>
      <c r="E463" s="67">
        <v>0</v>
      </c>
      <c r="F463" s="67">
        <v>0</v>
      </c>
      <c r="G463" s="67">
        <v>0</v>
      </c>
    </row>
    <row r="464" spans="1:7" s="73" customFormat="1" x14ac:dyDescent="0.25">
      <c r="A464" s="206">
        <v>3234</v>
      </c>
      <c r="B464" s="208" t="s">
        <v>158</v>
      </c>
      <c r="C464" s="67">
        <v>0</v>
      </c>
      <c r="D464" s="67">
        <v>0</v>
      </c>
      <c r="E464" s="67">
        <v>0</v>
      </c>
      <c r="F464" s="67">
        <v>0</v>
      </c>
      <c r="G464" s="67">
        <v>0</v>
      </c>
    </row>
    <row r="465" spans="1:7" s="73" customFormat="1" x14ac:dyDescent="0.25">
      <c r="A465" s="206">
        <v>3235</v>
      </c>
      <c r="B465" s="208" t="s">
        <v>159</v>
      </c>
      <c r="C465" s="67">
        <v>0</v>
      </c>
      <c r="D465" s="67">
        <v>0</v>
      </c>
      <c r="E465" s="67">
        <v>0</v>
      </c>
      <c r="F465" s="67">
        <v>0</v>
      </c>
      <c r="G465" s="67">
        <v>0</v>
      </c>
    </row>
    <row r="466" spans="1:7" s="73" customFormat="1" x14ac:dyDescent="0.25">
      <c r="A466" s="206">
        <v>3236</v>
      </c>
      <c r="B466" s="208" t="s">
        <v>160</v>
      </c>
      <c r="C466" s="67">
        <v>0</v>
      </c>
      <c r="D466" s="67">
        <v>0</v>
      </c>
      <c r="E466" s="67">
        <v>0</v>
      </c>
      <c r="F466" s="67">
        <v>0</v>
      </c>
      <c r="G466" s="67">
        <v>0</v>
      </c>
    </row>
    <row r="467" spans="1:7" s="73" customFormat="1" x14ac:dyDescent="0.25">
      <c r="A467" s="206">
        <v>3237</v>
      </c>
      <c r="B467" s="208" t="s">
        <v>161</v>
      </c>
      <c r="C467" s="67">
        <v>0</v>
      </c>
      <c r="D467" s="67">
        <v>0</v>
      </c>
      <c r="E467" s="67">
        <v>0</v>
      </c>
      <c r="F467" s="67">
        <v>0</v>
      </c>
      <c r="G467" s="67">
        <v>0</v>
      </c>
    </row>
    <row r="468" spans="1:7" s="73" customFormat="1" x14ac:dyDescent="0.25">
      <c r="A468" s="206">
        <v>3238</v>
      </c>
      <c r="B468" s="208" t="s">
        <v>162</v>
      </c>
      <c r="C468" s="67">
        <v>0</v>
      </c>
      <c r="D468" s="67">
        <v>0</v>
      </c>
      <c r="E468" s="67">
        <v>0</v>
      </c>
      <c r="F468" s="67">
        <v>0</v>
      </c>
      <c r="G468" s="67">
        <v>0</v>
      </c>
    </row>
    <row r="469" spans="1:7" s="73" customFormat="1" x14ac:dyDescent="0.25">
      <c r="A469" s="206">
        <v>3239</v>
      </c>
      <c r="B469" s="208" t="s">
        <v>163</v>
      </c>
      <c r="C469" s="67">
        <v>0</v>
      </c>
      <c r="D469" s="67">
        <v>0</v>
      </c>
      <c r="E469" s="67">
        <v>0</v>
      </c>
      <c r="F469" s="67">
        <v>0</v>
      </c>
      <c r="G469" s="67">
        <v>0</v>
      </c>
    </row>
    <row r="470" spans="1:7" s="73" customFormat="1" ht="26.25" x14ac:dyDescent="0.25">
      <c r="A470" s="201">
        <v>324</v>
      </c>
      <c r="B470" s="202" t="s">
        <v>192</v>
      </c>
      <c r="C470" s="67">
        <v>0</v>
      </c>
      <c r="D470" s="67">
        <v>0</v>
      </c>
      <c r="E470" s="67">
        <v>0</v>
      </c>
      <c r="F470" s="67">
        <v>0</v>
      </c>
      <c r="G470" s="67">
        <v>0</v>
      </c>
    </row>
    <row r="471" spans="1:7" s="73" customFormat="1" ht="23.25" x14ac:dyDescent="0.25">
      <c r="A471" s="206">
        <v>3241</v>
      </c>
      <c r="B471" s="208" t="s">
        <v>193</v>
      </c>
      <c r="C471" s="67">
        <v>0</v>
      </c>
      <c r="D471" s="67">
        <v>0</v>
      </c>
      <c r="E471" s="67">
        <v>0</v>
      </c>
      <c r="F471" s="67">
        <v>0</v>
      </c>
      <c r="G471" s="67">
        <v>0</v>
      </c>
    </row>
    <row r="472" spans="1:7" s="73" customFormat="1" x14ac:dyDescent="0.25">
      <c r="A472" s="201">
        <v>329</v>
      </c>
      <c r="B472" s="202" t="s">
        <v>164</v>
      </c>
      <c r="C472" s="67">
        <v>2648.47</v>
      </c>
      <c r="D472" s="67">
        <v>580.79</v>
      </c>
      <c r="E472" s="67">
        <v>0</v>
      </c>
      <c r="F472" s="67">
        <v>0</v>
      </c>
      <c r="G472" s="67">
        <v>0</v>
      </c>
    </row>
    <row r="473" spans="1:7" s="73" customFormat="1" ht="23.25" x14ac:dyDescent="0.25">
      <c r="A473" s="206">
        <v>3291</v>
      </c>
      <c r="B473" s="208" t="s">
        <v>165</v>
      </c>
      <c r="C473" s="67">
        <v>0</v>
      </c>
      <c r="D473" s="67">
        <v>0</v>
      </c>
      <c r="E473" s="67">
        <v>0</v>
      </c>
      <c r="F473" s="67">
        <v>0</v>
      </c>
      <c r="G473" s="67">
        <v>0</v>
      </c>
    </row>
    <row r="474" spans="1:7" s="73" customFormat="1" x14ac:dyDescent="0.25">
      <c r="A474" s="206">
        <v>3292</v>
      </c>
      <c r="B474" s="208" t="s">
        <v>166</v>
      </c>
      <c r="C474" s="67">
        <v>2648.47</v>
      </c>
      <c r="D474" s="67">
        <v>350.79</v>
      </c>
      <c r="E474" s="67">
        <v>0</v>
      </c>
      <c r="F474" s="67">
        <v>0</v>
      </c>
      <c r="G474" s="67">
        <v>0</v>
      </c>
    </row>
    <row r="475" spans="1:7" s="73" customFormat="1" x14ac:dyDescent="0.25">
      <c r="A475" s="206">
        <v>3293</v>
      </c>
      <c r="B475" s="208" t="s">
        <v>167</v>
      </c>
      <c r="C475" s="67">
        <v>0</v>
      </c>
      <c r="D475" s="67">
        <v>0</v>
      </c>
      <c r="E475" s="67">
        <v>0</v>
      </c>
      <c r="F475" s="67">
        <v>0</v>
      </c>
      <c r="G475" s="67">
        <v>0</v>
      </c>
    </row>
    <row r="476" spans="1:7" s="73" customFormat="1" x14ac:dyDescent="0.25">
      <c r="A476" s="206">
        <v>3294</v>
      </c>
      <c r="B476" s="208" t="s">
        <v>168</v>
      </c>
      <c r="C476" s="67">
        <v>0</v>
      </c>
      <c r="D476" s="67">
        <v>0</v>
      </c>
      <c r="E476" s="67">
        <v>0</v>
      </c>
      <c r="F476" s="67">
        <v>0</v>
      </c>
      <c r="G476" s="67">
        <v>0</v>
      </c>
    </row>
    <row r="477" spans="1:7" s="73" customFormat="1" x14ac:dyDescent="0.25">
      <c r="A477" s="206">
        <v>3295</v>
      </c>
      <c r="B477" s="208" t="s">
        <v>169</v>
      </c>
      <c r="C477" s="67">
        <v>0</v>
      </c>
      <c r="D477" s="67">
        <v>0</v>
      </c>
      <c r="E477" s="67">
        <v>0</v>
      </c>
      <c r="F477" s="67">
        <v>0</v>
      </c>
      <c r="G477" s="67">
        <v>0</v>
      </c>
    </row>
    <row r="478" spans="1:7" s="73" customFormat="1" x14ac:dyDescent="0.25">
      <c r="A478" s="206">
        <v>3296</v>
      </c>
      <c r="B478" s="208" t="s">
        <v>170</v>
      </c>
      <c r="C478" s="67">
        <v>0</v>
      </c>
      <c r="D478" s="67">
        <v>0</v>
      </c>
      <c r="E478" s="67">
        <v>0</v>
      </c>
      <c r="F478" s="67">
        <v>0</v>
      </c>
      <c r="G478" s="67">
        <v>0</v>
      </c>
    </row>
    <row r="479" spans="1:7" s="73" customFormat="1" x14ac:dyDescent="0.25">
      <c r="A479" s="206">
        <v>3299</v>
      </c>
      <c r="B479" s="208" t="s">
        <v>171</v>
      </c>
      <c r="C479" s="67">
        <v>0</v>
      </c>
      <c r="D479" s="67">
        <v>230</v>
      </c>
      <c r="E479" s="67">
        <v>0</v>
      </c>
      <c r="F479" s="67">
        <v>0</v>
      </c>
      <c r="G479" s="67">
        <v>0</v>
      </c>
    </row>
    <row r="480" spans="1:7" s="73" customFormat="1" x14ac:dyDescent="0.25">
      <c r="A480" s="199">
        <v>34</v>
      </c>
      <c r="B480" s="200" t="s">
        <v>78</v>
      </c>
      <c r="C480" s="67">
        <v>0</v>
      </c>
      <c r="D480" s="67">
        <v>0</v>
      </c>
      <c r="E480" s="67">
        <v>0</v>
      </c>
      <c r="F480" s="67">
        <v>0</v>
      </c>
      <c r="G480" s="67">
        <v>0</v>
      </c>
    </row>
    <row r="481" spans="1:7" s="73" customFormat="1" x14ac:dyDescent="0.25">
      <c r="A481" s="201">
        <v>343</v>
      </c>
      <c r="B481" s="202" t="s">
        <v>172</v>
      </c>
      <c r="C481" s="67">
        <v>0</v>
      </c>
      <c r="D481" s="67">
        <v>0</v>
      </c>
      <c r="E481" s="67">
        <v>0</v>
      </c>
      <c r="F481" s="67">
        <v>0</v>
      </c>
      <c r="G481" s="67">
        <v>0</v>
      </c>
    </row>
    <row r="482" spans="1:7" s="73" customFormat="1" x14ac:dyDescent="0.25">
      <c r="A482" s="206">
        <v>3431</v>
      </c>
      <c r="B482" s="209" t="s">
        <v>173</v>
      </c>
      <c r="C482" s="67">
        <v>0</v>
      </c>
      <c r="D482" s="67">
        <v>0</v>
      </c>
      <c r="E482" s="67">
        <v>0</v>
      </c>
      <c r="F482" s="67">
        <v>0</v>
      </c>
      <c r="G482" s="67">
        <v>0</v>
      </c>
    </row>
    <row r="483" spans="1:7" s="73" customFormat="1" x14ac:dyDescent="0.25">
      <c r="A483" s="206">
        <v>3433</v>
      </c>
      <c r="B483" s="208" t="s">
        <v>174</v>
      </c>
      <c r="C483" s="67">
        <v>0</v>
      </c>
      <c r="D483" s="67">
        <v>0</v>
      </c>
      <c r="E483" s="67">
        <v>0</v>
      </c>
      <c r="F483" s="67">
        <v>0</v>
      </c>
      <c r="G483" s="67">
        <v>0</v>
      </c>
    </row>
    <row r="484" spans="1:7" s="73" customFormat="1" x14ac:dyDescent="0.25">
      <c r="A484" s="199">
        <v>4</v>
      </c>
      <c r="B484" s="200" t="s">
        <v>35</v>
      </c>
      <c r="C484" s="67">
        <v>3247.51</v>
      </c>
      <c r="D484" s="67">
        <v>10627.01</v>
      </c>
      <c r="E484" s="67">
        <v>5800</v>
      </c>
      <c r="F484" s="67">
        <v>5800</v>
      </c>
      <c r="G484" s="67">
        <v>5800</v>
      </c>
    </row>
    <row r="485" spans="1:7" s="73" customFormat="1" ht="26.25" x14ac:dyDescent="0.25">
      <c r="A485" s="199">
        <v>42</v>
      </c>
      <c r="B485" s="200" t="s">
        <v>80</v>
      </c>
      <c r="C485" s="67">
        <v>3247.51</v>
      </c>
      <c r="D485" s="67">
        <v>10627.01</v>
      </c>
      <c r="E485" s="67">
        <v>5800</v>
      </c>
      <c r="F485" s="67">
        <v>5800</v>
      </c>
      <c r="G485" s="67">
        <v>5800</v>
      </c>
    </row>
    <row r="486" spans="1:7" s="73" customFormat="1" x14ac:dyDescent="0.25">
      <c r="A486" s="201">
        <v>421</v>
      </c>
      <c r="B486" s="202" t="s">
        <v>177</v>
      </c>
      <c r="C486" s="67">
        <v>0</v>
      </c>
      <c r="D486" s="67">
        <v>0</v>
      </c>
      <c r="E486" s="67">
        <v>0</v>
      </c>
      <c r="F486" s="67">
        <v>0</v>
      </c>
      <c r="G486" s="67">
        <v>0</v>
      </c>
    </row>
    <row r="487" spans="1:7" s="73" customFormat="1" x14ac:dyDescent="0.25">
      <c r="A487" s="206">
        <v>4212</v>
      </c>
      <c r="B487" s="212" t="s">
        <v>178</v>
      </c>
      <c r="C487" s="67">
        <v>0</v>
      </c>
      <c r="D487" s="67">
        <v>0</v>
      </c>
      <c r="E487" s="67">
        <v>0</v>
      </c>
      <c r="F487" s="67">
        <v>0</v>
      </c>
      <c r="G487" s="67">
        <v>0</v>
      </c>
    </row>
    <row r="488" spans="1:7" s="73" customFormat="1" x14ac:dyDescent="0.25">
      <c r="A488" s="201">
        <v>422</v>
      </c>
      <c r="B488" s="202" t="s">
        <v>179</v>
      </c>
      <c r="C488" s="67">
        <v>3247.51</v>
      </c>
      <c r="D488" s="67">
        <v>10627.01</v>
      </c>
      <c r="E488" s="67">
        <v>5800</v>
      </c>
      <c r="F488" s="67">
        <v>5800</v>
      </c>
      <c r="G488" s="67">
        <v>5800</v>
      </c>
    </row>
    <row r="489" spans="1:7" s="73" customFormat="1" x14ac:dyDescent="0.25">
      <c r="A489" s="206">
        <v>4221</v>
      </c>
      <c r="B489" s="212" t="s">
        <v>180</v>
      </c>
      <c r="C489" s="67">
        <v>0</v>
      </c>
      <c r="D489" s="67">
        <v>0</v>
      </c>
      <c r="E489" s="67">
        <v>0</v>
      </c>
      <c r="F489" s="67">
        <v>0</v>
      </c>
      <c r="G489" s="67">
        <v>0</v>
      </c>
    </row>
    <row r="490" spans="1:7" s="73" customFormat="1" x14ac:dyDescent="0.25">
      <c r="A490" s="206">
        <v>4222</v>
      </c>
      <c r="B490" s="212" t="s">
        <v>197</v>
      </c>
      <c r="C490" s="67">
        <v>0</v>
      </c>
      <c r="D490" s="67">
        <v>0</v>
      </c>
      <c r="E490" s="67">
        <v>2800</v>
      </c>
      <c r="F490" s="67">
        <v>2800</v>
      </c>
      <c r="G490" s="67">
        <v>2800</v>
      </c>
    </row>
    <row r="491" spans="1:7" s="73" customFormat="1" x14ac:dyDescent="0.25">
      <c r="A491" s="206">
        <v>4223</v>
      </c>
      <c r="B491" s="212" t="s">
        <v>198</v>
      </c>
      <c r="C491" s="67">
        <v>0</v>
      </c>
      <c r="D491" s="67">
        <v>0</v>
      </c>
      <c r="E491" s="67">
        <v>3000</v>
      </c>
      <c r="F491" s="67">
        <v>3000</v>
      </c>
      <c r="G491" s="67">
        <v>3000</v>
      </c>
    </row>
    <row r="492" spans="1:7" s="73" customFormat="1" x14ac:dyDescent="0.25">
      <c r="A492" s="206">
        <v>4226</v>
      </c>
      <c r="B492" s="212" t="s">
        <v>181</v>
      </c>
      <c r="C492" s="67">
        <v>0</v>
      </c>
      <c r="D492" s="67">
        <v>0</v>
      </c>
      <c r="E492" s="67">
        <v>0</v>
      </c>
      <c r="F492" s="67">
        <v>0</v>
      </c>
      <c r="G492" s="67">
        <v>0</v>
      </c>
    </row>
    <row r="493" spans="1:7" s="73" customFormat="1" x14ac:dyDescent="0.25">
      <c r="A493" s="206">
        <v>4227</v>
      </c>
      <c r="B493" s="208" t="s">
        <v>182</v>
      </c>
      <c r="C493" s="67">
        <v>3247.51</v>
      </c>
      <c r="D493" s="67">
        <v>10627.01</v>
      </c>
      <c r="E493" s="67">
        <v>0</v>
      </c>
      <c r="F493" s="67">
        <v>0</v>
      </c>
      <c r="G493" s="67">
        <v>0</v>
      </c>
    </row>
    <row r="494" spans="1:7" s="73" customFormat="1" ht="26.25" x14ac:dyDescent="0.25">
      <c r="A494" s="201">
        <v>424</v>
      </c>
      <c r="B494" s="202" t="s">
        <v>183</v>
      </c>
      <c r="C494" s="67">
        <v>0</v>
      </c>
      <c r="D494" s="67">
        <v>0</v>
      </c>
      <c r="E494" s="67">
        <v>0</v>
      </c>
      <c r="F494" s="67">
        <v>0</v>
      </c>
      <c r="G494" s="67">
        <v>0</v>
      </c>
    </row>
    <row r="495" spans="1:7" s="73" customFormat="1" x14ac:dyDescent="0.25">
      <c r="A495" s="206">
        <v>4241</v>
      </c>
      <c r="B495" s="208" t="s">
        <v>184</v>
      </c>
      <c r="C495" s="67">
        <v>0</v>
      </c>
      <c r="D495" s="67">
        <v>0</v>
      </c>
      <c r="E495" s="67">
        <v>0</v>
      </c>
      <c r="F495" s="67">
        <v>0</v>
      </c>
      <c r="G495" s="67">
        <v>0</v>
      </c>
    </row>
    <row r="496" spans="1:7" s="73" customFormat="1" ht="26.25" x14ac:dyDescent="0.25">
      <c r="A496" s="197" t="s">
        <v>133</v>
      </c>
      <c r="B496" s="224" t="s">
        <v>768</v>
      </c>
      <c r="C496" s="67">
        <v>25208.039999999997</v>
      </c>
      <c r="D496" s="67">
        <v>85000</v>
      </c>
      <c r="E496" s="67">
        <f>E497+E544</f>
        <v>28000</v>
      </c>
      <c r="F496" s="67">
        <f t="shared" ref="F496:G496" si="20">F497+F544</f>
        <v>25000</v>
      </c>
      <c r="G496" s="67">
        <f t="shared" si="20"/>
        <v>25000</v>
      </c>
    </row>
    <row r="497" spans="1:7" s="73" customFormat="1" x14ac:dyDescent="0.25">
      <c r="A497" s="199">
        <v>3</v>
      </c>
      <c r="B497" s="200" t="s">
        <v>32</v>
      </c>
      <c r="C497" s="67">
        <v>25208.039999999997</v>
      </c>
      <c r="D497" s="67">
        <v>69663.850000000006</v>
      </c>
      <c r="E497" s="67">
        <v>25000</v>
      </c>
      <c r="F497" s="67">
        <v>24000</v>
      </c>
      <c r="G497" s="67">
        <v>24000</v>
      </c>
    </row>
    <row r="498" spans="1:7" s="73" customFormat="1" x14ac:dyDescent="0.25">
      <c r="A498" s="199">
        <v>31</v>
      </c>
      <c r="B498" s="200" t="s">
        <v>33</v>
      </c>
      <c r="C498" s="67">
        <v>3902.8199999999997</v>
      </c>
      <c r="D498" s="67">
        <v>0</v>
      </c>
      <c r="E498" s="67">
        <v>0</v>
      </c>
      <c r="F498" s="67">
        <v>0</v>
      </c>
      <c r="G498" s="67">
        <v>0</v>
      </c>
    </row>
    <row r="499" spans="1:7" s="73" customFormat="1" x14ac:dyDescent="0.25">
      <c r="A499" s="201">
        <v>311</v>
      </c>
      <c r="B499" s="202" t="s">
        <v>134</v>
      </c>
      <c r="C499" s="67">
        <v>3265.85</v>
      </c>
      <c r="D499" s="67">
        <v>0</v>
      </c>
      <c r="E499" s="67">
        <v>0</v>
      </c>
      <c r="F499" s="67">
        <v>0</v>
      </c>
      <c r="G499" s="67">
        <v>0</v>
      </c>
    </row>
    <row r="500" spans="1:7" s="73" customFormat="1" x14ac:dyDescent="0.25">
      <c r="A500" s="203">
        <v>3111</v>
      </c>
      <c r="B500" s="204" t="s">
        <v>135</v>
      </c>
      <c r="C500" s="67">
        <v>3265.85</v>
      </c>
      <c r="D500" s="67">
        <v>0</v>
      </c>
      <c r="E500" s="67">
        <v>0</v>
      </c>
      <c r="F500" s="67">
        <v>0</v>
      </c>
      <c r="G500" s="67">
        <v>0</v>
      </c>
    </row>
    <row r="501" spans="1:7" s="73" customFormat="1" x14ac:dyDescent="0.25">
      <c r="A501" s="203">
        <v>3113</v>
      </c>
      <c r="B501" s="204" t="s">
        <v>136</v>
      </c>
      <c r="C501" s="67">
        <v>0</v>
      </c>
      <c r="D501" s="67">
        <v>0</v>
      </c>
      <c r="E501" s="67">
        <v>0</v>
      </c>
      <c r="F501" s="67">
        <v>0</v>
      </c>
      <c r="G501" s="67">
        <v>0</v>
      </c>
    </row>
    <row r="502" spans="1:7" s="73" customFormat="1" x14ac:dyDescent="0.25">
      <c r="A502" s="203">
        <v>3114</v>
      </c>
      <c r="B502" s="204" t="s">
        <v>137</v>
      </c>
      <c r="C502" s="67">
        <v>0</v>
      </c>
      <c r="D502" s="67">
        <v>0</v>
      </c>
      <c r="E502" s="67">
        <v>0</v>
      </c>
      <c r="F502" s="67">
        <v>0</v>
      </c>
      <c r="G502" s="67">
        <v>0</v>
      </c>
    </row>
    <row r="503" spans="1:7" s="73" customFormat="1" x14ac:dyDescent="0.25">
      <c r="A503" s="201">
        <v>312</v>
      </c>
      <c r="B503" s="202" t="s">
        <v>138</v>
      </c>
      <c r="C503" s="67">
        <v>98.1</v>
      </c>
      <c r="D503" s="67">
        <v>0</v>
      </c>
      <c r="E503" s="67">
        <v>0</v>
      </c>
      <c r="F503" s="67">
        <v>0</v>
      </c>
      <c r="G503" s="67">
        <v>0</v>
      </c>
    </row>
    <row r="504" spans="1:7" s="73" customFormat="1" x14ac:dyDescent="0.25">
      <c r="A504" s="203">
        <v>3121</v>
      </c>
      <c r="B504" s="204" t="s">
        <v>138</v>
      </c>
      <c r="C504" s="67">
        <v>98.1</v>
      </c>
      <c r="D504" s="67">
        <v>0</v>
      </c>
      <c r="E504" s="67">
        <v>0</v>
      </c>
      <c r="F504" s="67">
        <v>0</v>
      </c>
      <c r="G504" s="67">
        <v>0</v>
      </c>
    </row>
    <row r="505" spans="1:7" s="73" customFormat="1" x14ac:dyDescent="0.25">
      <c r="A505" s="201">
        <v>313</v>
      </c>
      <c r="B505" s="202" t="s">
        <v>139</v>
      </c>
      <c r="C505" s="67">
        <v>538.87</v>
      </c>
      <c r="D505" s="67">
        <v>0</v>
      </c>
      <c r="E505" s="67">
        <v>0</v>
      </c>
      <c r="F505" s="67">
        <v>0</v>
      </c>
      <c r="G505" s="67">
        <v>0</v>
      </c>
    </row>
    <row r="506" spans="1:7" s="73" customFormat="1" x14ac:dyDescent="0.25">
      <c r="A506" s="203">
        <v>3132</v>
      </c>
      <c r="B506" s="204" t="s">
        <v>140</v>
      </c>
      <c r="C506" s="67">
        <v>538.87</v>
      </c>
      <c r="D506" s="67">
        <v>0</v>
      </c>
      <c r="E506" s="67">
        <v>0</v>
      </c>
      <c r="F506" s="67">
        <v>0</v>
      </c>
      <c r="G506" s="67">
        <v>0</v>
      </c>
    </row>
    <row r="507" spans="1:7" s="73" customFormat="1" ht="22.5" x14ac:dyDescent="0.25">
      <c r="A507" s="203">
        <v>3133</v>
      </c>
      <c r="B507" s="204" t="s">
        <v>141</v>
      </c>
      <c r="C507" s="67">
        <v>0</v>
      </c>
      <c r="D507" s="67">
        <v>0</v>
      </c>
      <c r="E507" s="67">
        <v>0</v>
      </c>
      <c r="F507" s="67">
        <v>0</v>
      </c>
      <c r="G507" s="67">
        <v>0</v>
      </c>
    </row>
    <row r="508" spans="1:7" s="73" customFormat="1" x14ac:dyDescent="0.25">
      <c r="A508" s="199">
        <v>32</v>
      </c>
      <c r="B508" s="200" t="s">
        <v>34</v>
      </c>
      <c r="C508" s="67">
        <v>21305.219999999998</v>
      </c>
      <c r="D508" s="67">
        <v>69663.850000000006</v>
      </c>
      <c r="E508" s="67">
        <v>25000</v>
      </c>
      <c r="F508" s="67">
        <v>24000</v>
      </c>
      <c r="G508" s="67">
        <v>24000</v>
      </c>
    </row>
    <row r="509" spans="1:7" s="73" customFormat="1" x14ac:dyDescent="0.25">
      <c r="A509" s="201">
        <v>321</v>
      </c>
      <c r="B509" s="202" t="s">
        <v>142</v>
      </c>
      <c r="C509" s="67">
        <v>16065.3</v>
      </c>
      <c r="D509" s="67">
        <v>17090</v>
      </c>
      <c r="E509" s="67">
        <v>5850</v>
      </c>
      <c r="F509" s="67">
        <v>5850</v>
      </c>
      <c r="G509" s="67">
        <v>5850</v>
      </c>
    </row>
    <row r="510" spans="1:7" s="73" customFormat="1" x14ac:dyDescent="0.25">
      <c r="A510" s="203">
        <v>3211</v>
      </c>
      <c r="B510" s="204" t="s">
        <v>143</v>
      </c>
      <c r="C510" s="67">
        <v>14760.789999999999</v>
      </c>
      <c r="D510" s="67">
        <v>0</v>
      </c>
      <c r="E510" s="67">
        <v>0</v>
      </c>
      <c r="F510" s="67">
        <v>0</v>
      </c>
      <c r="G510" s="67">
        <v>0</v>
      </c>
    </row>
    <row r="511" spans="1:7" s="73" customFormat="1" x14ac:dyDescent="0.25">
      <c r="A511" s="206">
        <v>3212</v>
      </c>
      <c r="B511" s="207" t="s">
        <v>144</v>
      </c>
      <c r="C511" s="67">
        <v>0</v>
      </c>
      <c r="D511" s="67">
        <v>0</v>
      </c>
      <c r="E511" s="67">
        <v>0</v>
      </c>
      <c r="F511" s="67">
        <v>0</v>
      </c>
      <c r="G511" s="67">
        <v>0</v>
      </c>
    </row>
    <row r="512" spans="1:7" s="73" customFormat="1" x14ac:dyDescent="0.25">
      <c r="A512" s="206">
        <v>3213</v>
      </c>
      <c r="B512" s="207" t="s">
        <v>145</v>
      </c>
      <c r="C512" s="67">
        <v>1304.51</v>
      </c>
      <c r="D512" s="67">
        <v>17090</v>
      </c>
      <c r="E512" s="67">
        <v>5850</v>
      </c>
      <c r="F512" s="67">
        <v>5850</v>
      </c>
      <c r="G512" s="67">
        <v>5850</v>
      </c>
    </row>
    <row r="513" spans="1:7" s="73" customFormat="1" x14ac:dyDescent="0.25">
      <c r="A513" s="201">
        <v>322</v>
      </c>
      <c r="B513" s="202" t="s">
        <v>147</v>
      </c>
      <c r="C513" s="67">
        <v>612.39</v>
      </c>
      <c r="D513" s="67">
        <v>4310</v>
      </c>
      <c r="E513" s="67">
        <v>1600</v>
      </c>
      <c r="F513" s="67">
        <v>1600</v>
      </c>
      <c r="G513" s="67">
        <v>1600</v>
      </c>
    </row>
    <row r="514" spans="1:7" s="73" customFormat="1" x14ac:dyDescent="0.25">
      <c r="A514" s="206">
        <v>3221</v>
      </c>
      <c r="B514" s="207" t="s">
        <v>148</v>
      </c>
      <c r="C514" s="67">
        <v>0</v>
      </c>
      <c r="D514" s="67">
        <v>810</v>
      </c>
      <c r="E514" s="67">
        <v>100</v>
      </c>
      <c r="F514" s="67">
        <v>100</v>
      </c>
      <c r="G514" s="67">
        <v>100</v>
      </c>
    </row>
    <row r="515" spans="1:7" s="73" customFormat="1" x14ac:dyDescent="0.25">
      <c r="A515" s="206">
        <v>3222</v>
      </c>
      <c r="B515" s="207" t="s">
        <v>149</v>
      </c>
      <c r="C515" s="67">
        <v>0</v>
      </c>
      <c r="D515" s="67">
        <v>1000</v>
      </c>
      <c r="E515" s="67">
        <v>400</v>
      </c>
      <c r="F515" s="67">
        <v>400</v>
      </c>
      <c r="G515" s="67">
        <v>400</v>
      </c>
    </row>
    <row r="516" spans="1:7" s="73" customFormat="1" x14ac:dyDescent="0.25">
      <c r="A516" s="206">
        <v>3223</v>
      </c>
      <c r="B516" s="207" t="s">
        <v>150</v>
      </c>
      <c r="C516" s="67">
        <v>496.39</v>
      </c>
      <c r="D516" s="67">
        <v>1500</v>
      </c>
      <c r="E516" s="67">
        <v>1000</v>
      </c>
      <c r="F516" s="67">
        <v>1000</v>
      </c>
      <c r="G516" s="67">
        <v>1000</v>
      </c>
    </row>
    <row r="517" spans="1:7" s="73" customFormat="1" x14ac:dyDescent="0.25">
      <c r="A517" s="206">
        <v>3224</v>
      </c>
      <c r="B517" s="207" t="s">
        <v>151</v>
      </c>
      <c r="C517" s="67">
        <v>0</v>
      </c>
      <c r="D517" s="67">
        <v>0</v>
      </c>
      <c r="E517" s="67">
        <v>0</v>
      </c>
      <c r="F517" s="67">
        <v>0</v>
      </c>
      <c r="G517" s="67">
        <v>0</v>
      </c>
    </row>
    <row r="518" spans="1:7" s="73" customFormat="1" x14ac:dyDescent="0.25">
      <c r="A518" s="206">
        <v>3225</v>
      </c>
      <c r="B518" s="207" t="s">
        <v>152</v>
      </c>
      <c r="C518" s="67">
        <v>116</v>
      </c>
      <c r="D518" s="67">
        <v>1000</v>
      </c>
      <c r="E518" s="67">
        <v>100</v>
      </c>
      <c r="F518" s="67">
        <v>100</v>
      </c>
      <c r="G518" s="67">
        <v>100</v>
      </c>
    </row>
    <row r="519" spans="1:7" s="73" customFormat="1" x14ac:dyDescent="0.25">
      <c r="A519" s="206">
        <v>3227</v>
      </c>
      <c r="B519" s="207" t="s">
        <v>153</v>
      </c>
      <c r="C519" s="67">
        <v>0</v>
      </c>
      <c r="D519" s="67">
        <v>0</v>
      </c>
      <c r="E519" s="67">
        <v>0</v>
      </c>
      <c r="F519" s="67">
        <v>0</v>
      </c>
      <c r="G519" s="67">
        <v>0</v>
      </c>
    </row>
    <row r="520" spans="1:7" s="73" customFormat="1" x14ac:dyDescent="0.25">
      <c r="A520" s="201">
        <v>323</v>
      </c>
      <c r="B520" s="202" t="s">
        <v>154</v>
      </c>
      <c r="C520" s="67">
        <v>3761.8399999999997</v>
      </c>
      <c r="D520" s="67">
        <v>600</v>
      </c>
      <c r="E520" s="67">
        <v>5050</v>
      </c>
      <c r="F520" s="67">
        <v>5050</v>
      </c>
      <c r="G520" s="67">
        <v>5050</v>
      </c>
    </row>
    <row r="521" spans="1:7" s="73" customFormat="1" x14ac:dyDescent="0.25">
      <c r="A521" s="206">
        <v>3231</v>
      </c>
      <c r="B521" s="207" t="s">
        <v>155</v>
      </c>
      <c r="C521" s="67">
        <v>3616.62</v>
      </c>
      <c r="D521" s="67">
        <v>100</v>
      </c>
      <c r="E521" s="67">
        <v>50</v>
      </c>
      <c r="F521" s="67">
        <v>50</v>
      </c>
      <c r="G521" s="67">
        <v>50</v>
      </c>
    </row>
    <row r="522" spans="1:7" s="73" customFormat="1" x14ac:dyDescent="0.25">
      <c r="A522" s="206">
        <v>3232</v>
      </c>
      <c r="B522" s="207" t="s">
        <v>156</v>
      </c>
      <c r="C522" s="67">
        <v>145.22</v>
      </c>
      <c r="D522" s="67">
        <v>200</v>
      </c>
      <c r="E522" s="67">
        <v>4000</v>
      </c>
      <c r="F522" s="67">
        <v>4000</v>
      </c>
      <c r="G522" s="67">
        <v>4000</v>
      </c>
    </row>
    <row r="523" spans="1:7" s="73" customFormat="1" x14ac:dyDescent="0.25">
      <c r="A523" s="206">
        <v>3233</v>
      </c>
      <c r="B523" s="207" t="s">
        <v>157</v>
      </c>
      <c r="C523" s="67">
        <v>0</v>
      </c>
      <c r="D523" s="67">
        <v>300</v>
      </c>
      <c r="E523" s="67">
        <v>1000</v>
      </c>
      <c r="F523" s="67">
        <v>1000</v>
      </c>
      <c r="G523" s="67">
        <v>1000</v>
      </c>
    </row>
    <row r="524" spans="1:7" s="73" customFormat="1" x14ac:dyDescent="0.25">
      <c r="A524" s="206">
        <v>3234</v>
      </c>
      <c r="B524" s="208" t="s">
        <v>158</v>
      </c>
      <c r="C524" s="67">
        <v>0</v>
      </c>
      <c r="D524" s="67">
        <v>0</v>
      </c>
      <c r="E524" s="67">
        <v>0</v>
      </c>
      <c r="F524" s="67">
        <v>0</v>
      </c>
      <c r="G524" s="67">
        <v>0</v>
      </c>
    </row>
    <row r="525" spans="1:7" s="73" customFormat="1" x14ac:dyDescent="0.25">
      <c r="A525" s="206">
        <v>3235</v>
      </c>
      <c r="B525" s="208" t="s">
        <v>159</v>
      </c>
      <c r="C525" s="67">
        <v>0</v>
      </c>
      <c r="D525" s="67">
        <v>0</v>
      </c>
      <c r="E525" s="67">
        <v>0</v>
      </c>
      <c r="F525" s="67">
        <v>0</v>
      </c>
      <c r="G525" s="67">
        <v>0</v>
      </c>
    </row>
    <row r="526" spans="1:7" s="73" customFormat="1" x14ac:dyDescent="0.25">
      <c r="A526" s="206">
        <v>3236</v>
      </c>
      <c r="B526" s="208" t="s">
        <v>160</v>
      </c>
      <c r="C526" s="67">
        <v>0</v>
      </c>
      <c r="D526" s="67">
        <v>0</v>
      </c>
      <c r="E526" s="67">
        <v>0</v>
      </c>
      <c r="F526" s="67">
        <v>0</v>
      </c>
      <c r="G526" s="67">
        <v>0</v>
      </c>
    </row>
    <row r="527" spans="1:7" s="73" customFormat="1" x14ac:dyDescent="0.25">
      <c r="A527" s="206">
        <v>3237</v>
      </c>
      <c r="B527" s="208" t="s">
        <v>161</v>
      </c>
      <c r="C527" s="67">
        <v>0</v>
      </c>
      <c r="D527" s="67">
        <v>0</v>
      </c>
      <c r="E527" s="67">
        <v>0</v>
      </c>
      <c r="F527" s="67">
        <v>0</v>
      </c>
      <c r="G527" s="67">
        <v>0</v>
      </c>
    </row>
    <row r="528" spans="1:7" s="73" customFormat="1" x14ac:dyDescent="0.25">
      <c r="A528" s="206">
        <v>3238</v>
      </c>
      <c r="B528" s="208" t="s">
        <v>162</v>
      </c>
      <c r="C528" s="67">
        <v>0</v>
      </c>
      <c r="D528" s="67">
        <v>0</v>
      </c>
      <c r="E528" s="67">
        <v>0</v>
      </c>
      <c r="F528" s="67">
        <v>0</v>
      </c>
      <c r="G528" s="67">
        <v>0</v>
      </c>
    </row>
    <row r="529" spans="1:7" s="73" customFormat="1" x14ac:dyDescent="0.25">
      <c r="A529" s="206">
        <v>3239</v>
      </c>
      <c r="B529" s="208" t="s">
        <v>163</v>
      </c>
      <c r="C529" s="67">
        <v>0</v>
      </c>
      <c r="D529" s="67">
        <v>0</v>
      </c>
      <c r="E529" s="67">
        <v>0</v>
      </c>
      <c r="F529" s="67">
        <v>0</v>
      </c>
      <c r="G529" s="67">
        <v>0</v>
      </c>
    </row>
    <row r="530" spans="1:7" s="73" customFormat="1" ht="26.25" x14ac:dyDescent="0.25">
      <c r="A530" s="201">
        <v>324</v>
      </c>
      <c r="B530" s="202" t="s">
        <v>192</v>
      </c>
      <c r="C530" s="67">
        <v>0</v>
      </c>
      <c r="D530" s="67">
        <v>39663.85</v>
      </c>
      <c r="E530" s="67">
        <v>11000</v>
      </c>
      <c r="F530" s="67">
        <v>11000</v>
      </c>
      <c r="G530" s="67">
        <v>11000</v>
      </c>
    </row>
    <row r="531" spans="1:7" s="73" customFormat="1" ht="23.25" x14ac:dyDescent="0.25">
      <c r="A531" s="206">
        <v>3241</v>
      </c>
      <c r="B531" s="208" t="s">
        <v>193</v>
      </c>
      <c r="C531" s="67">
        <v>0</v>
      </c>
      <c r="D531" s="67">
        <v>39663.85</v>
      </c>
      <c r="E531" s="67">
        <v>11000</v>
      </c>
      <c r="F531" s="67">
        <v>11000</v>
      </c>
      <c r="G531" s="67">
        <v>11000</v>
      </c>
    </row>
    <row r="532" spans="1:7" s="73" customFormat="1" x14ac:dyDescent="0.25">
      <c r="A532" s="201">
        <v>329</v>
      </c>
      <c r="B532" s="202" t="s">
        <v>164</v>
      </c>
      <c r="C532" s="67">
        <v>865.69</v>
      </c>
      <c r="D532" s="67">
        <v>8000</v>
      </c>
      <c r="E532" s="67">
        <v>1500</v>
      </c>
      <c r="F532" s="67">
        <v>500</v>
      </c>
      <c r="G532" s="67">
        <v>500</v>
      </c>
    </row>
    <row r="533" spans="1:7" s="73" customFormat="1" ht="23.25" x14ac:dyDescent="0.25">
      <c r="A533" s="206">
        <v>3291</v>
      </c>
      <c r="B533" s="208" t="s">
        <v>165</v>
      </c>
      <c r="C533" s="67">
        <v>0</v>
      </c>
      <c r="D533" s="67">
        <v>0</v>
      </c>
      <c r="E533" s="67">
        <v>0</v>
      </c>
      <c r="F533" s="67">
        <v>0</v>
      </c>
      <c r="G533" s="67">
        <v>0</v>
      </c>
    </row>
    <row r="534" spans="1:7" s="73" customFormat="1" x14ac:dyDescent="0.25">
      <c r="A534" s="206">
        <v>3292</v>
      </c>
      <c r="B534" s="208" t="s">
        <v>166</v>
      </c>
      <c r="C534" s="67">
        <v>230.27</v>
      </c>
      <c r="D534" s="67">
        <v>2000</v>
      </c>
      <c r="E534" s="67">
        <v>500</v>
      </c>
      <c r="F534" s="67">
        <v>500</v>
      </c>
      <c r="G534" s="67">
        <v>500</v>
      </c>
    </row>
    <row r="535" spans="1:7" s="73" customFormat="1" x14ac:dyDescent="0.25">
      <c r="A535" s="206">
        <v>3293</v>
      </c>
      <c r="B535" s="208" t="s">
        <v>167</v>
      </c>
      <c r="C535" s="67">
        <v>209.97</v>
      </c>
      <c r="D535" s="67">
        <v>1000</v>
      </c>
      <c r="E535" s="67">
        <v>0</v>
      </c>
      <c r="F535" s="67">
        <v>0</v>
      </c>
      <c r="G535" s="67">
        <v>0</v>
      </c>
    </row>
    <row r="536" spans="1:7" s="73" customFormat="1" x14ac:dyDescent="0.25">
      <c r="A536" s="206">
        <v>3294</v>
      </c>
      <c r="B536" s="208" t="s">
        <v>168</v>
      </c>
      <c r="C536" s="67">
        <v>0</v>
      </c>
      <c r="D536" s="67">
        <v>0</v>
      </c>
      <c r="E536" s="67">
        <v>0</v>
      </c>
      <c r="F536" s="67">
        <v>0</v>
      </c>
      <c r="G536" s="67">
        <v>0</v>
      </c>
    </row>
    <row r="537" spans="1:7" s="73" customFormat="1" x14ac:dyDescent="0.25">
      <c r="A537" s="206">
        <v>3295</v>
      </c>
      <c r="B537" s="208" t="s">
        <v>169</v>
      </c>
      <c r="C537" s="67">
        <v>0</v>
      </c>
      <c r="D537" s="67">
        <v>0</v>
      </c>
      <c r="E537" s="67">
        <v>0</v>
      </c>
      <c r="F537" s="67">
        <v>0</v>
      </c>
      <c r="G537" s="67">
        <v>0</v>
      </c>
    </row>
    <row r="538" spans="1:7" s="73" customFormat="1" x14ac:dyDescent="0.25">
      <c r="A538" s="206">
        <v>3296</v>
      </c>
      <c r="B538" s="208" t="s">
        <v>170</v>
      </c>
      <c r="C538" s="67">
        <v>0</v>
      </c>
      <c r="D538" s="67">
        <v>0</v>
      </c>
      <c r="E538" s="67">
        <v>0</v>
      </c>
      <c r="F538" s="67">
        <v>0</v>
      </c>
      <c r="G538" s="67">
        <v>0</v>
      </c>
    </row>
    <row r="539" spans="1:7" s="73" customFormat="1" x14ac:dyDescent="0.25">
      <c r="A539" s="206">
        <v>3299</v>
      </c>
      <c r="B539" s="208" t="s">
        <v>171</v>
      </c>
      <c r="C539" s="67">
        <v>425.45</v>
      </c>
      <c r="D539" s="67">
        <v>5000</v>
      </c>
      <c r="E539" s="67">
        <v>1000</v>
      </c>
      <c r="F539" s="67">
        <v>0</v>
      </c>
      <c r="G539" s="67">
        <v>0</v>
      </c>
    </row>
    <row r="540" spans="1:7" s="73" customFormat="1" x14ac:dyDescent="0.25">
      <c r="A540" s="199">
        <v>34</v>
      </c>
      <c r="B540" s="200" t="s">
        <v>78</v>
      </c>
      <c r="C540" s="67">
        <v>0</v>
      </c>
      <c r="D540" s="67">
        <v>0</v>
      </c>
      <c r="E540" s="67">
        <v>0</v>
      </c>
      <c r="F540" s="67">
        <v>0</v>
      </c>
      <c r="G540" s="67">
        <v>0</v>
      </c>
    </row>
    <row r="541" spans="1:7" s="73" customFormat="1" x14ac:dyDescent="0.25">
      <c r="A541" s="201">
        <v>343</v>
      </c>
      <c r="B541" s="202" t="s">
        <v>172</v>
      </c>
      <c r="C541" s="67">
        <v>0</v>
      </c>
      <c r="D541" s="67">
        <v>0</v>
      </c>
      <c r="E541" s="67">
        <v>0</v>
      </c>
      <c r="F541" s="67">
        <v>0</v>
      </c>
      <c r="G541" s="67">
        <v>0</v>
      </c>
    </row>
    <row r="542" spans="1:7" s="73" customFormat="1" x14ac:dyDescent="0.25">
      <c r="A542" s="206">
        <v>3431</v>
      </c>
      <c r="B542" s="209" t="s">
        <v>173</v>
      </c>
      <c r="C542" s="67">
        <v>0</v>
      </c>
      <c r="D542" s="67">
        <v>0</v>
      </c>
      <c r="E542" s="67">
        <v>0</v>
      </c>
      <c r="F542" s="67">
        <v>0</v>
      </c>
      <c r="G542" s="67">
        <v>0</v>
      </c>
    </row>
    <row r="543" spans="1:7" s="73" customFormat="1" x14ac:dyDescent="0.25">
      <c r="A543" s="206">
        <v>3433</v>
      </c>
      <c r="B543" s="208" t="s">
        <v>174</v>
      </c>
      <c r="C543" s="67">
        <v>0</v>
      </c>
      <c r="D543" s="67">
        <v>0</v>
      </c>
      <c r="E543" s="67">
        <v>0</v>
      </c>
      <c r="F543" s="67">
        <v>0</v>
      </c>
      <c r="G543" s="67">
        <v>0</v>
      </c>
    </row>
    <row r="544" spans="1:7" s="73" customFormat="1" x14ac:dyDescent="0.25">
      <c r="A544" s="199">
        <v>4</v>
      </c>
      <c r="B544" s="200" t="s">
        <v>35</v>
      </c>
      <c r="C544" s="67">
        <v>0</v>
      </c>
      <c r="D544" s="67">
        <v>15000</v>
      </c>
      <c r="E544" s="67">
        <v>3000</v>
      </c>
      <c r="F544" s="67">
        <v>1000</v>
      </c>
      <c r="G544" s="67">
        <v>1000</v>
      </c>
    </row>
    <row r="545" spans="1:7" s="73" customFormat="1" ht="26.25" x14ac:dyDescent="0.25">
      <c r="A545" s="199">
        <v>42</v>
      </c>
      <c r="B545" s="200" t="s">
        <v>80</v>
      </c>
      <c r="C545" s="67">
        <v>0</v>
      </c>
      <c r="D545" s="67">
        <v>15000</v>
      </c>
      <c r="E545" s="67">
        <v>3000</v>
      </c>
      <c r="F545" s="67">
        <v>1000</v>
      </c>
      <c r="G545" s="67">
        <v>1000</v>
      </c>
    </row>
    <row r="546" spans="1:7" s="73" customFormat="1" x14ac:dyDescent="0.25">
      <c r="A546" s="201">
        <v>421</v>
      </c>
      <c r="B546" s="202" t="s">
        <v>177</v>
      </c>
      <c r="C546" s="67">
        <v>0</v>
      </c>
      <c r="D546" s="67">
        <v>0</v>
      </c>
      <c r="E546" s="67">
        <v>2000</v>
      </c>
      <c r="F546" s="67">
        <v>0</v>
      </c>
      <c r="G546" s="67">
        <v>0</v>
      </c>
    </row>
    <row r="547" spans="1:7" s="73" customFormat="1" x14ac:dyDescent="0.25">
      <c r="A547" s="206">
        <v>4212</v>
      </c>
      <c r="B547" s="212" t="s">
        <v>178</v>
      </c>
      <c r="C547" s="67">
        <v>0</v>
      </c>
      <c r="D547" s="67">
        <v>0</v>
      </c>
      <c r="E547" s="67">
        <v>2000</v>
      </c>
      <c r="F547" s="67">
        <v>0</v>
      </c>
      <c r="G547" s="67">
        <v>0</v>
      </c>
    </row>
    <row r="548" spans="1:7" s="73" customFormat="1" x14ac:dyDescent="0.25">
      <c r="A548" s="201">
        <v>422</v>
      </c>
      <c r="B548" s="202" t="s">
        <v>179</v>
      </c>
      <c r="C548" s="67">
        <v>0</v>
      </c>
      <c r="D548" s="67">
        <v>15000</v>
      </c>
      <c r="E548" s="67">
        <v>1000</v>
      </c>
      <c r="F548" s="67">
        <v>1000</v>
      </c>
      <c r="G548" s="67">
        <v>1000</v>
      </c>
    </row>
    <row r="549" spans="1:7" s="73" customFormat="1" x14ac:dyDescent="0.25">
      <c r="A549" s="206">
        <v>4221</v>
      </c>
      <c r="B549" s="212" t="s">
        <v>180</v>
      </c>
      <c r="C549" s="67">
        <v>0</v>
      </c>
      <c r="D549" s="67">
        <v>0</v>
      </c>
      <c r="E549" s="67">
        <v>0</v>
      </c>
      <c r="F549" s="67">
        <v>0</v>
      </c>
      <c r="G549" s="67">
        <v>0</v>
      </c>
    </row>
    <row r="550" spans="1:7" s="73" customFormat="1" x14ac:dyDescent="0.25">
      <c r="A550" s="206">
        <v>4226</v>
      </c>
      <c r="B550" s="212" t="s">
        <v>181</v>
      </c>
      <c r="C550" s="67">
        <v>0</v>
      </c>
      <c r="D550" s="67">
        <v>0</v>
      </c>
      <c r="E550" s="67">
        <v>0</v>
      </c>
      <c r="F550" s="67">
        <v>0</v>
      </c>
      <c r="G550" s="67">
        <v>0</v>
      </c>
    </row>
    <row r="551" spans="1:7" s="73" customFormat="1" x14ac:dyDescent="0.25">
      <c r="A551" s="206">
        <v>4227</v>
      </c>
      <c r="B551" s="208" t="s">
        <v>182</v>
      </c>
      <c r="C551" s="67">
        <v>0</v>
      </c>
      <c r="D551" s="67">
        <v>15000</v>
      </c>
      <c r="E551" s="67">
        <v>1000</v>
      </c>
      <c r="F551" s="67">
        <v>1000</v>
      </c>
      <c r="G551" s="67">
        <v>1000</v>
      </c>
    </row>
    <row r="552" spans="1:7" s="73" customFormat="1" ht="26.25" x14ac:dyDescent="0.25">
      <c r="A552" s="201">
        <v>424</v>
      </c>
      <c r="B552" s="202" t="s">
        <v>183</v>
      </c>
      <c r="C552" s="67">
        <v>0</v>
      </c>
      <c r="D552" s="67">
        <v>0</v>
      </c>
      <c r="E552" s="67">
        <v>0</v>
      </c>
      <c r="F552" s="67">
        <v>0</v>
      </c>
      <c r="G552" s="67">
        <v>0</v>
      </c>
    </row>
    <row r="553" spans="1:7" s="73" customFormat="1" x14ac:dyDescent="0.25">
      <c r="A553" s="206">
        <v>4241</v>
      </c>
      <c r="B553" s="208" t="s">
        <v>184</v>
      </c>
      <c r="C553" s="67">
        <v>0</v>
      </c>
      <c r="D553" s="67">
        <v>0</v>
      </c>
      <c r="E553" s="67">
        <v>0</v>
      </c>
      <c r="F553" s="67">
        <v>0</v>
      </c>
      <c r="G553" s="67">
        <v>0</v>
      </c>
    </row>
    <row r="554" spans="1:7" s="73" customFormat="1" x14ac:dyDescent="0.25">
      <c r="A554" s="217">
        <v>922</v>
      </c>
      <c r="B554" s="218" t="s">
        <v>196</v>
      </c>
      <c r="C554" s="67"/>
      <c r="D554" s="67">
        <v>336.15</v>
      </c>
      <c r="E554" s="67">
        <v>0</v>
      </c>
      <c r="F554" s="67">
        <v>0</v>
      </c>
      <c r="G554" s="67">
        <v>0</v>
      </c>
    </row>
    <row r="555" spans="1:7" s="73" customFormat="1" x14ac:dyDescent="0.25">
      <c r="A555" s="210" t="s">
        <v>199</v>
      </c>
      <c r="B555" s="211" t="s">
        <v>200</v>
      </c>
      <c r="C555" s="71">
        <f>C556</f>
        <v>1886.3</v>
      </c>
      <c r="D555" s="67">
        <v>1400</v>
      </c>
      <c r="E555" s="67">
        <v>1500</v>
      </c>
      <c r="F555" s="67">
        <v>1500</v>
      </c>
      <c r="G555" s="67">
        <v>1500</v>
      </c>
    </row>
    <row r="556" spans="1:7" s="73" customFormat="1" ht="26.25" x14ac:dyDescent="0.25">
      <c r="A556" s="197" t="s">
        <v>133</v>
      </c>
      <c r="B556" s="198" t="s">
        <v>766</v>
      </c>
      <c r="C556" s="215">
        <f>C557+C616</f>
        <v>1886.3</v>
      </c>
      <c r="D556" s="67">
        <v>1400</v>
      </c>
      <c r="E556" s="67">
        <v>1500</v>
      </c>
      <c r="F556" s="67">
        <v>1500</v>
      </c>
      <c r="G556" s="67">
        <v>1500</v>
      </c>
    </row>
    <row r="557" spans="1:7" s="73" customFormat="1" x14ac:dyDescent="0.25">
      <c r="A557" s="199">
        <v>3</v>
      </c>
      <c r="B557" s="200" t="s">
        <v>32</v>
      </c>
      <c r="C557" s="215">
        <f>C558+C568+C599+C603</f>
        <v>1886.3</v>
      </c>
      <c r="D557" s="67">
        <v>1380</v>
      </c>
      <c r="E557" s="67">
        <v>1500</v>
      </c>
      <c r="F557" s="67">
        <v>1500</v>
      </c>
      <c r="G557" s="67">
        <v>1500</v>
      </c>
    </row>
    <row r="558" spans="1:7" s="73" customFormat="1" x14ac:dyDescent="0.25">
      <c r="A558" s="199">
        <v>31</v>
      </c>
      <c r="B558" s="200" t="s">
        <v>33</v>
      </c>
      <c r="C558" s="66">
        <v>0</v>
      </c>
      <c r="D558" s="67">
        <v>0</v>
      </c>
      <c r="E558" s="67">
        <v>0</v>
      </c>
      <c r="F558" s="67">
        <v>0</v>
      </c>
      <c r="G558" s="67">
        <v>0</v>
      </c>
    </row>
    <row r="559" spans="1:7" s="73" customFormat="1" x14ac:dyDescent="0.25">
      <c r="A559" s="201">
        <v>311</v>
      </c>
      <c r="B559" s="202" t="s">
        <v>134</v>
      </c>
      <c r="C559" s="67">
        <v>0</v>
      </c>
      <c r="D559" s="67">
        <v>0</v>
      </c>
      <c r="E559" s="67">
        <v>0</v>
      </c>
      <c r="F559" s="67">
        <v>0</v>
      </c>
      <c r="G559" s="67">
        <v>0</v>
      </c>
    </row>
    <row r="560" spans="1:7" s="73" customFormat="1" x14ac:dyDescent="0.25">
      <c r="A560" s="203">
        <v>3111</v>
      </c>
      <c r="B560" s="204" t="s">
        <v>135</v>
      </c>
      <c r="C560" s="67">
        <v>0</v>
      </c>
      <c r="D560" s="67">
        <v>0</v>
      </c>
      <c r="E560" s="67">
        <v>0</v>
      </c>
      <c r="F560" s="67">
        <v>0</v>
      </c>
      <c r="G560" s="67">
        <v>0</v>
      </c>
    </row>
    <row r="561" spans="1:7" s="73" customFormat="1" x14ac:dyDescent="0.25">
      <c r="A561" s="203">
        <v>3113</v>
      </c>
      <c r="B561" s="204" t="s">
        <v>136</v>
      </c>
      <c r="C561" s="67">
        <v>0</v>
      </c>
      <c r="D561" s="67">
        <v>0</v>
      </c>
      <c r="E561" s="67">
        <v>0</v>
      </c>
      <c r="F561" s="67">
        <v>0</v>
      </c>
      <c r="G561" s="67">
        <v>0</v>
      </c>
    </row>
    <row r="562" spans="1:7" s="73" customFormat="1" x14ac:dyDescent="0.25">
      <c r="A562" s="203">
        <v>3114</v>
      </c>
      <c r="B562" s="204" t="s">
        <v>137</v>
      </c>
      <c r="C562" s="67">
        <v>0</v>
      </c>
      <c r="D562" s="67">
        <v>0</v>
      </c>
      <c r="E562" s="67">
        <v>0</v>
      </c>
      <c r="F562" s="67">
        <v>0</v>
      </c>
      <c r="G562" s="67">
        <v>0</v>
      </c>
    </row>
    <row r="563" spans="1:7" s="73" customFormat="1" x14ac:dyDescent="0.25">
      <c r="A563" s="201">
        <v>312</v>
      </c>
      <c r="B563" s="202" t="s">
        <v>138</v>
      </c>
      <c r="C563" s="67">
        <v>0</v>
      </c>
      <c r="D563" s="67">
        <v>0</v>
      </c>
      <c r="E563" s="67">
        <v>0</v>
      </c>
      <c r="F563" s="67">
        <v>0</v>
      </c>
      <c r="G563" s="67">
        <v>0</v>
      </c>
    </row>
    <row r="564" spans="1:7" s="73" customFormat="1" x14ac:dyDescent="0.25">
      <c r="A564" s="203">
        <v>3121</v>
      </c>
      <c r="B564" s="204" t="s">
        <v>138</v>
      </c>
      <c r="C564" s="67">
        <v>0</v>
      </c>
      <c r="D564" s="67">
        <v>0</v>
      </c>
      <c r="E564" s="67">
        <v>0</v>
      </c>
      <c r="F564" s="67">
        <v>0</v>
      </c>
      <c r="G564" s="67">
        <v>0</v>
      </c>
    </row>
    <row r="565" spans="1:7" s="73" customFormat="1" x14ac:dyDescent="0.25">
      <c r="A565" s="201">
        <v>313</v>
      </c>
      <c r="B565" s="202" t="s">
        <v>139</v>
      </c>
      <c r="C565" s="67">
        <v>0</v>
      </c>
      <c r="D565" s="67">
        <v>0</v>
      </c>
      <c r="E565" s="67">
        <v>0</v>
      </c>
      <c r="F565" s="67">
        <v>0</v>
      </c>
      <c r="G565" s="67">
        <v>0</v>
      </c>
    </row>
    <row r="566" spans="1:7" s="73" customFormat="1" x14ac:dyDescent="0.25">
      <c r="A566" s="203">
        <v>3132</v>
      </c>
      <c r="B566" s="204" t="s">
        <v>140</v>
      </c>
      <c r="C566" s="67">
        <v>0</v>
      </c>
      <c r="D566" s="67">
        <v>0</v>
      </c>
      <c r="E566" s="67">
        <v>0</v>
      </c>
      <c r="F566" s="67">
        <v>0</v>
      </c>
      <c r="G566" s="67">
        <v>0</v>
      </c>
    </row>
    <row r="567" spans="1:7" s="73" customFormat="1" ht="22.5" x14ac:dyDescent="0.25">
      <c r="A567" s="203">
        <v>3133</v>
      </c>
      <c r="B567" s="204" t="s">
        <v>141</v>
      </c>
      <c r="C567" s="67">
        <v>0</v>
      </c>
      <c r="D567" s="67">
        <v>0</v>
      </c>
      <c r="E567" s="67">
        <v>0</v>
      </c>
      <c r="F567" s="67">
        <v>0</v>
      </c>
      <c r="G567" s="67">
        <v>0</v>
      </c>
    </row>
    <row r="568" spans="1:7" s="73" customFormat="1" x14ac:dyDescent="0.25">
      <c r="A568" s="199">
        <v>32</v>
      </c>
      <c r="B568" s="200" t="s">
        <v>34</v>
      </c>
      <c r="C568" s="215">
        <f>C569+C574+C581+C591</f>
        <v>1818.5</v>
      </c>
      <c r="D568" s="67">
        <v>1380</v>
      </c>
      <c r="E568" s="67">
        <v>1500</v>
      </c>
      <c r="F568" s="67">
        <v>1500</v>
      </c>
      <c r="G568" s="67">
        <v>1500</v>
      </c>
    </row>
    <row r="569" spans="1:7" s="73" customFormat="1" x14ac:dyDescent="0.25">
      <c r="A569" s="201">
        <v>321</v>
      </c>
      <c r="B569" s="202" t="s">
        <v>142</v>
      </c>
      <c r="C569" s="216">
        <v>573.38</v>
      </c>
      <c r="D569" s="67">
        <v>765</v>
      </c>
      <c r="E569" s="67">
        <v>0</v>
      </c>
      <c r="F569" s="67">
        <v>0</v>
      </c>
      <c r="G569" s="67">
        <v>0</v>
      </c>
    </row>
    <row r="570" spans="1:7" s="73" customFormat="1" x14ac:dyDescent="0.25">
      <c r="A570" s="203">
        <v>3211</v>
      </c>
      <c r="B570" s="204" t="s">
        <v>143</v>
      </c>
      <c r="C570" s="216">
        <v>573.38</v>
      </c>
      <c r="D570" s="67">
        <v>705</v>
      </c>
      <c r="E570" s="67">
        <v>0</v>
      </c>
      <c r="F570" s="67">
        <v>0</v>
      </c>
      <c r="G570" s="67">
        <v>0</v>
      </c>
    </row>
    <row r="571" spans="1:7" s="73" customFormat="1" x14ac:dyDescent="0.25">
      <c r="A571" s="206">
        <v>3212</v>
      </c>
      <c r="B571" s="207" t="s">
        <v>144</v>
      </c>
      <c r="C571" s="216">
        <v>0</v>
      </c>
      <c r="D571" s="67">
        <v>0</v>
      </c>
      <c r="E571" s="67">
        <v>0</v>
      </c>
      <c r="F571" s="67">
        <v>0</v>
      </c>
      <c r="G571" s="67">
        <v>0</v>
      </c>
    </row>
    <row r="572" spans="1:7" s="73" customFormat="1" x14ac:dyDescent="0.25">
      <c r="A572" s="206">
        <v>3213</v>
      </c>
      <c r="B572" s="207" t="s">
        <v>145</v>
      </c>
      <c r="C572" s="216">
        <v>0</v>
      </c>
      <c r="D572" s="67">
        <v>0</v>
      </c>
      <c r="E572" s="67">
        <v>0</v>
      </c>
      <c r="F572" s="67">
        <v>0</v>
      </c>
      <c r="G572" s="67">
        <v>0</v>
      </c>
    </row>
    <row r="573" spans="1:7" s="73" customFormat="1" x14ac:dyDescent="0.25">
      <c r="A573" s="206">
        <v>3214</v>
      </c>
      <c r="B573" s="207" t="s">
        <v>146</v>
      </c>
      <c r="C573" s="216">
        <v>0</v>
      </c>
      <c r="D573" s="67">
        <v>60</v>
      </c>
      <c r="E573" s="67">
        <v>0</v>
      </c>
      <c r="F573" s="67">
        <v>0</v>
      </c>
      <c r="G573" s="67">
        <v>0</v>
      </c>
    </row>
    <row r="574" spans="1:7" s="73" customFormat="1" x14ac:dyDescent="0.25">
      <c r="A574" s="201">
        <v>322</v>
      </c>
      <c r="B574" s="202" t="s">
        <v>147</v>
      </c>
      <c r="C574" s="216">
        <v>332.2</v>
      </c>
      <c r="D574" s="67">
        <v>335</v>
      </c>
      <c r="E574" s="67">
        <v>0</v>
      </c>
      <c r="F574" s="67">
        <v>0</v>
      </c>
      <c r="G574" s="67">
        <v>0</v>
      </c>
    </row>
    <row r="575" spans="1:7" s="73" customFormat="1" x14ac:dyDescent="0.25">
      <c r="A575" s="206">
        <v>3221</v>
      </c>
      <c r="B575" s="207" t="s">
        <v>148</v>
      </c>
      <c r="C575" s="216">
        <v>0</v>
      </c>
      <c r="D575" s="67">
        <v>120</v>
      </c>
      <c r="E575" s="67">
        <v>0</v>
      </c>
      <c r="F575" s="67">
        <v>0</v>
      </c>
      <c r="G575" s="67">
        <v>0</v>
      </c>
    </row>
    <row r="576" spans="1:7" s="73" customFormat="1" x14ac:dyDescent="0.25">
      <c r="A576" s="206">
        <v>3222</v>
      </c>
      <c r="B576" s="207" t="s">
        <v>149</v>
      </c>
      <c r="C576" s="216">
        <v>0</v>
      </c>
      <c r="D576" s="67">
        <v>0</v>
      </c>
      <c r="E576" s="67">
        <v>0</v>
      </c>
      <c r="F576" s="67">
        <v>0</v>
      </c>
      <c r="G576" s="67">
        <v>0</v>
      </c>
    </row>
    <row r="577" spans="1:7" s="73" customFormat="1" x14ac:dyDescent="0.25">
      <c r="A577" s="206">
        <v>3223</v>
      </c>
      <c r="B577" s="207" t="s">
        <v>150</v>
      </c>
      <c r="C577" s="216">
        <v>0</v>
      </c>
      <c r="D577" s="67">
        <v>0</v>
      </c>
      <c r="E577" s="67">
        <v>0</v>
      </c>
      <c r="F577" s="67">
        <v>0</v>
      </c>
      <c r="G577" s="67">
        <v>0</v>
      </c>
    </row>
    <row r="578" spans="1:7" s="73" customFormat="1" x14ac:dyDescent="0.25">
      <c r="A578" s="206">
        <v>3224</v>
      </c>
      <c r="B578" s="207" t="s">
        <v>151</v>
      </c>
      <c r="C578" s="216">
        <v>0</v>
      </c>
      <c r="D578" s="67">
        <v>0</v>
      </c>
      <c r="E578" s="67">
        <v>0</v>
      </c>
      <c r="F578" s="67">
        <v>0</v>
      </c>
      <c r="G578" s="67">
        <v>0</v>
      </c>
    </row>
    <row r="579" spans="1:7" s="73" customFormat="1" x14ac:dyDescent="0.25">
      <c r="A579" s="206">
        <v>3225</v>
      </c>
      <c r="B579" s="207" t="s">
        <v>152</v>
      </c>
      <c r="C579" s="216">
        <v>322.2</v>
      </c>
      <c r="D579" s="67">
        <v>215</v>
      </c>
      <c r="E579" s="67">
        <v>0</v>
      </c>
      <c r="F579" s="67">
        <v>0</v>
      </c>
      <c r="G579" s="67">
        <v>0</v>
      </c>
    </row>
    <row r="580" spans="1:7" s="73" customFormat="1" x14ac:dyDescent="0.25">
      <c r="A580" s="206">
        <v>3227</v>
      </c>
      <c r="B580" s="207" t="s">
        <v>153</v>
      </c>
      <c r="C580" s="216">
        <v>0</v>
      </c>
      <c r="D580" s="67">
        <v>0</v>
      </c>
      <c r="E580" s="67">
        <v>0</v>
      </c>
      <c r="F580" s="67">
        <v>0</v>
      </c>
      <c r="G580" s="67">
        <v>0</v>
      </c>
    </row>
    <row r="581" spans="1:7" s="73" customFormat="1" x14ac:dyDescent="0.25">
      <c r="A581" s="201">
        <v>323</v>
      </c>
      <c r="B581" s="202" t="s">
        <v>154</v>
      </c>
      <c r="C581" s="216">
        <v>24.5</v>
      </c>
      <c r="D581" s="67">
        <v>0</v>
      </c>
      <c r="E581" s="67">
        <v>0</v>
      </c>
      <c r="F581" s="67">
        <v>0</v>
      </c>
      <c r="G581" s="67">
        <v>0</v>
      </c>
    </row>
    <row r="582" spans="1:7" s="73" customFormat="1" x14ac:dyDescent="0.25">
      <c r="A582" s="206">
        <v>3231</v>
      </c>
      <c r="B582" s="207" t="s">
        <v>155</v>
      </c>
      <c r="C582" s="216">
        <v>24.5</v>
      </c>
      <c r="D582" s="67">
        <v>0</v>
      </c>
      <c r="E582" s="67">
        <v>0</v>
      </c>
      <c r="F582" s="67">
        <v>0</v>
      </c>
      <c r="G582" s="67">
        <v>0</v>
      </c>
    </row>
    <row r="583" spans="1:7" s="73" customFormat="1" x14ac:dyDescent="0.25">
      <c r="A583" s="206">
        <v>3232</v>
      </c>
      <c r="B583" s="207" t="s">
        <v>156</v>
      </c>
      <c r="C583" s="216">
        <v>0</v>
      </c>
      <c r="D583" s="67">
        <v>0</v>
      </c>
      <c r="E583" s="67">
        <v>0</v>
      </c>
      <c r="F583" s="67">
        <v>0</v>
      </c>
      <c r="G583" s="67">
        <v>0</v>
      </c>
    </row>
    <row r="584" spans="1:7" s="73" customFormat="1" x14ac:dyDescent="0.25">
      <c r="A584" s="206">
        <v>3233</v>
      </c>
      <c r="B584" s="207" t="s">
        <v>157</v>
      </c>
      <c r="C584" s="216">
        <v>0</v>
      </c>
      <c r="D584" s="67">
        <v>0</v>
      </c>
      <c r="E584" s="67">
        <v>0</v>
      </c>
      <c r="F584" s="67">
        <v>0</v>
      </c>
      <c r="G584" s="67">
        <v>0</v>
      </c>
    </row>
    <row r="585" spans="1:7" s="73" customFormat="1" x14ac:dyDescent="0.25">
      <c r="A585" s="206">
        <v>3234</v>
      </c>
      <c r="B585" s="208" t="s">
        <v>158</v>
      </c>
      <c r="C585" s="216">
        <v>0</v>
      </c>
      <c r="D585" s="67">
        <v>0</v>
      </c>
      <c r="E585" s="67">
        <v>0</v>
      </c>
      <c r="F585" s="67">
        <v>0</v>
      </c>
      <c r="G585" s="67">
        <v>0</v>
      </c>
    </row>
    <row r="586" spans="1:7" s="73" customFormat="1" x14ac:dyDescent="0.25">
      <c r="A586" s="206">
        <v>3235</v>
      </c>
      <c r="B586" s="208" t="s">
        <v>159</v>
      </c>
      <c r="C586" s="216">
        <v>0</v>
      </c>
      <c r="D586" s="67">
        <v>0</v>
      </c>
      <c r="E586" s="67">
        <v>0</v>
      </c>
      <c r="F586" s="67">
        <v>0</v>
      </c>
      <c r="G586" s="67">
        <v>0</v>
      </c>
    </row>
    <row r="587" spans="1:7" s="73" customFormat="1" x14ac:dyDescent="0.25">
      <c r="A587" s="206">
        <v>3236</v>
      </c>
      <c r="B587" s="208" t="s">
        <v>160</v>
      </c>
      <c r="C587" s="216">
        <v>0</v>
      </c>
      <c r="D587" s="67">
        <v>0</v>
      </c>
      <c r="E587" s="67">
        <v>0</v>
      </c>
      <c r="F587" s="67">
        <v>0</v>
      </c>
      <c r="G587" s="67">
        <v>0</v>
      </c>
    </row>
    <row r="588" spans="1:7" s="73" customFormat="1" x14ac:dyDescent="0.25">
      <c r="A588" s="206">
        <v>3237</v>
      </c>
      <c r="B588" s="208" t="s">
        <v>161</v>
      </c>
      <c r="C588" s="216">
        <v>0</v>
      </c>
      <c r="D588" s="67">
        <v>0</v>
      </c>
      <c r="E588" s="67">
        <v>0</v>
      </c>
      <c r="F588" s="67">
        <v>0</v>
      </c>
      <c r="G588" s="67">
        <v>0</v>
      </c>
    </row>
    <row r="589" spans="1:7" s="73" customFormat="1" x14ac:dyDescent="0.25">
      <c r="A589" s="206">
        <v>3238</v>
      </c>
      <c r="B589" s="208" t="s">
        <v>162</v>
      </c>
      <c r="C589" s="216">
        <v>0</v>
      </c>
      <c r="D589" s="67">
        <v>0</v>
      </c>
      <c r="E589" s="67">
        <v>0</v>
      </c>
      <c r="F589" s="67">
        <v>0</v>
      </c>
      <c r="G589" s="67">
        <v>0</v>
      </c>
    </row>
    <row r="590" spans="1:7" s="73" customFormat="1" x14ac:dyDescent="0.25">
      <c r="A590" s="206">
        <v>3239</v>
      </c>
      <c r="B590" s="208" t="s">
        <v>163</v>
      </c>
      <c r="C590" s="216">
        <v>0</v>
      </c>
      <c r="D590" s="67">
        <v>0</v>
      </c>
      <c r="E590" s="67">
        <v>0</v>
      </c>
      <c r="F590" s="67">
        <v>0</v>
      </c>
      <c r="G590" s="67">
        <v>0</v>
      </c>
    </row>
    <row r="591" spans="1:7" s="73" customFormat="1" x14ac:dyDescent="0.25">
      <c r="A591" s="201">
        <v>329</v>
      </c>
      <c r="B591" s="202" t="s">
        <v>164</v>
      </c>
      <c r="C591" s="216">
        <v>888.42</v>
      </c>
      <c r="D591" s="67">
        <v>280</v>
      </c>
      <c r="E591" s="67">
        <v>1500</v>
      </c>
      <c r="F591" s="67">
        <v>1500</v>
      </c>
      <c r="G591" s="67">
        <v>1500</v>
      </c>
    </row>
    <row r="592" spans="1:7" s="73" customFormat="1" ht="23.25" x14ac:dyDescent="0.25">
      <c r="A592" s="206">
        <v>3291</v>
      </c>
      <c r="B592" s="208" t="s">
        <v>165</v>
      </c>
      <c r="C592" s="216">
        <v>610.41999999999996</v>
      </c>
      <c r="D592" s="67">
        <v>0</v>
      </c>
      <c r="E592" s="67">
        <v>0</v>
      </c>
      <c r="F592" s="67">
        <v>0</v>
      </c>
      <c r="G592" s="67">
        <v>0</v>
      </c>
    </row>
    <row r="593" spans="1:7" s="73" customFormat="1" x14ac:dyDescent="0.25">
      <c r="A593" s="206">
        <v>3292</v>
      </c>
      <c r="B593" s="208" t="s">
        <v>166</v>
      </c>
      <c r="C593" s="216">
        <v>0</v>
      </c>
      <c r="D593" s="67">
        <v>0</v>
      </c>
      <c r="E593" s="67">
        <v>0</v>
      </c>
      <c r="F593" s="67">
        <v>0</v>
      </c>
      <c r="G593" s="67">
        <v>0</v>
      </c>
    </row>
    <row r="594" spans="1:7" s="73" customFormat="1" x14ac:dyDescent="0.25">
      <c r="A594" s="206">
        <v>3293</v>
      </c>
      <c r="B594" s="208" t="s">
        <v>167</v>
      </c>
      <c r="C594" s="216">
        <v>0</v>
      </c>
      <c r="D594" s="67">
        <v>0</v>
      </c>
      <c r="E594" s="67">
        <v>0</v>
      </c>
      <c r="F594" s="67">
        <v>0</v>
      </c>
      <c r="G594" s="67">
        <v>0</v>
      </c>
    </row>
    <row r="595" spans="1:7" s="73" customFormat="1" x14ac:dyDescent="0.25">
      <c r="A595" s="206">
        <v>3294</v>
      </c>
      <c r="B595" s="208" t="s">
        <v>168</v>
      </c>
      <c r="C595" s="216">
        <v>0</v>
      </c>
      <c r="D595" s="67">
        <v>0</v>
      </c>
      <c r="E595" s="67">
        <v>0</v>
      </c>
      <c r="F595" s="67">
        <v>0</v>
      </c>
      <c r="G595" s="67">
        <v>0</v>
      </c>
    </row>
    <row r="596" spans="1:7" s="73" customFormat="1" x14ac:dyDescent="0.25">
      <c r="A596" s="206">
        <v>3295</v>
      </c>
      <c r="B596" s="208" t="s">
        <v>169</v>
      </c>
      <c r="C596" s="216">
        <v>0</v>
      </c>
      <c r="D596" s="67">
        <v>0</v>
      </c>
      <c r="E596" s="67">
        <v>0</v>
      </c>
      <c r="F596" s="67">
        <v>0</v>
      </c>
      <c r="G596" s="67">
        <v>0</v>
      </c>
    </row>
    <row r="597" spans="1:7" s="73" customFormat="1" x14ac:dyDescent="0.25">
      <c r="A597" s="206">
        <v>3296</v>
      </c>
      <c r="B597" s="208" t="s">
        <v>170</v>
      </c>
      <c r="C597" s="216">
        <v>0</v>
      </c>
      <c r="D597" s="67">
        <v>0</v>
      </c>
      <c r="E597" s="67">
        <v>0</v>
      </c>
      <c r="F597" s="67">
        <v>0</v>
      </c>
      <c r="G597" s="67">
        <v>0</v>
      </c>
    </row>
    <row r="598" spans="1:7" s="73" customFormat="1" x14ac:dyDescent="0.25">
      <c r="A598" s="206">
        <v>3299</v>
      </c>
      <c r="B598" s="208" t="s">
        <v>171</v>
      </c>
      <c r="C598" s="216">
        <v>278</v>
      </c>
      <c r="D598" s="67">
        <v>280</v>
      </c>
      <c r="E598" s="67">
        <v>1500</v>
      </c>
      <c r="F598" s="67">
        <v>1500</v>
      </c>
      <c r="G598" s="67">
        <v>1500</v>
      </c>
    </row>
    <row r="599" spans="1:7" s="73" customFormat="1" x14ac:dyDescent="0.25">
      <c r="A599" s="199">
        <v>34</v>
      </c>
      <c r="B599" s="200" t="s">
        <v>78</v>
      </c>
      <c r="C599" s="215">
        <v>0</v>
      </c>
      <c r="D599" s="67">
        <v>0</v>
      </c>
      <c r="E599" s="67">
        <v>0</v>
      </c>
      <c r="F599" s="67">
        <v>0</v>
      </c>
      <c r="G599" s="67">
        <v>0</v>
      </c>
    </row>
    <row r="600" spans="1:7" s="73" customFormat="1" x14ac:dyDescent="0.25">
      <c r="A600" s="201">
        <v>343</v>
      </c>
      <c r="B600" s="202" t="s">
        <v>172</v>
      </c>
      <c r="C600" s="216">
        <v>0</v>
      </c>
      <c r="D600" s="67">
        <v>0</v>
      </c>
      <c r="E600" s="67">
        <v>0</v>
      </c>
      <c r="F600" s="67">
        <v>0</v>
      </c>
      <c r="G600" s="67">
        <v>0</v>
      </c>
    </row>
    <row r="601" spans="1:7" s="73" customFormat="1" x14ac:dyDescent="0.25">
      <c r="A601" s="206">
        <v>3431</v>
      </c>
      <c r="B601" s="209" t="s">
        <v>173</v>
      </c>
      <c r="C601" s="216">
        <v>0</v>
      </c>
      <c r="D601" s="67">
        <v>0</v>
      </c>
      <c r="E601" s="67">
        <v>0</v>
      </c>
      <c r="F601" s="67">
        <v>0</v>
      </c>
      <c r="G601" s="67">
        <v>0</v>
      </c>
    </row>
    <row r="602" spans="1:7" s="73" customFormat="1" x14ac:dyDescent="0.25">
      <c r="A602" s="206">
        <v>3433</v>
      </c>
      <c r="B602" s="208" t="s">
        <v>174</v>
      </c>
      <c r="C602" s="216">
        <v>0</v>
      </c>
      <c r="D602" s="67">
        <v>0</v>
      </c>
      <c r="E602" s="67">
        <v>0</v>
      </c>
      <c r="F602" s="67">
        <v>0</v>
      </c>
      <c r="G602" s="67">
        <v>0</v>
      </c>
    </row>
    <row r="603" spans="1:7" s="73" customFormat="1" x14ac:dyDescent="0.25">
      <c r="A603" s="219">
        <v>38</v>
      </c>
      <c r="B603" s="220" t="s">
        <v>79</v>
      </c>
      <c r="C603" s="215">
        <v>67.8</v>
      </c>
      <c r="D603" s="67">
        <v>0</v>
      </c>
      <c r="E603" s="67">
        <v>0</v>
      </c>
      <c r="F603" s="67">
        <v>0</v>
      </c>
      <c r="G603" s="67">
        <v>0</v>
      </c>
    </row>
    <row r="604" spans="1:7" s="73" customFormat="1" x14ac:dyDescent="0.25">
      <c r="A604" s="206">
        <v>381</v>
      </c>
      <c r="B604" s="208" t="s">
        <v>194</v>
      </c>
      <c r="C604" s="216">
        <v>67.8</v>
      </c>
      <c r="D604" s="67">
        <v>0</v>
      </c>
      <c r="E604" s="67">
        <v>0</v>
      </c>
      <c r="F604" s="67">
        <v>0</v>
      </c>
      <c r="G604" s="67">
        <v>0</v>
      </c>
    </row>
    <row r="605" spans="1:7" s="73" customFormat="1" x14ac:dyDescent="0.25">
      <c r="A605" s="206">
        <v>3812</v>
      </c>
      <c r="B605" s="208" t="s">
        <v>195</v>
      </c>
      <c r="C605" s="216">
        <v>67.8</v>
      </c>
      <c r="D605" s="67">
        <v>0</v>
      </c>
      <c r="E605" s="67">
        <v>0</v>
      </c>
      <c r="F605" s="67">
        <v>0</v>
      </c>
      <c r="G605" s="67">
        <v>0</v>
      </c>
    </row>
    <row r="606" spans="1:7" s="73" customFormat="1" x14ac:dyDescent="0.25">
      <c r="A606" s="199">
        <v>4</v>
      </c>
      <c r="B606" s="200" t="s">
        <v>35</v>
      </c>
      <c r="C606" s="215">
        <v>749.21</v>
      </c>
      <c r="D606" s="67">
        <v>0</v>
      </c>
      <c r="E606" s="67">
        <v>0</v>
      </c>
      <c r="F606" s="67">
        <v>0</v>
      </c>
      <c r="G606" s="67">
        <v>0</v>
      </c>
    </row>
    <row r="607" spans="1:7" s="73" customFormat="1" ht="26.25" x14ac:dyDescent="0.25">
      <c r="A607" s="199">
        <v>42</v>
      </c>
      <c r="B607" s="200" t="s">
        <v>80</v>
      </c>
      <c r="C607" s="215">
        <v>749.21</v>
      </c>
      <c r="D607" s="67">
        <v>0</v>
      </c>
      <c r="E607" s="67">
        <v>0</v>
      </c>
      <c r="F607" s="67">
        <v>0</v>
      </c>
      <c r="G607" s="67">
        <v>0</v>
      </c>
    </row>
    <row r="608" spans="1:7" s="73" customFormat="1" x14ac:dyDescent="0.25">
      <c r="A608" s="201">
        <v>421</v>
      </c>
      <c r="B608" s="202" t="s">
        <v>177</v>
      </c>
      <c r="C608" s="215">
        <v>0</v>
      </c>
      <c r="D608" s="67">
        <v>0</v>
      </c>
      <c r="E608" s="67">
        <v>0</v>
      </c>
      <c r="F608" s="67">
        <v>0</v>
      </c>
      <c r="G608" s="67">
        <v>0</v>
      </c>
    </row>
    <row r="609" spans="1:7" s="73" customFormat="1" x14ac:dyDescent="0.25">
      <c r="A609" s="206">
        <v>4212</v>
      </c>
      <c r="B609" s="212" t="s">
        <v>178</v>
      </c>
      <c r="C609" s="216">
        <v>0</v>
      </c>
      <c r="D609" s="67">
        <v>0</v>
      </c>
      <c r="E609" s="67">
        <v>0</v>
      </c>
      <c r="F609" s="67">
        <v>0</v>
      </c>
      <c r="G609" s="67">
        <v>0</v>
      </c>
    </row>
    <row r="610" spans="1:7" s="73" customFormat="1" x14ac:dyDescent="0.25">
      <c r="A610" s="201">
        <v>422</v>
      </c>
      <c r="B610" s="202" t="s">
        <v>179</v>
      </c>
      <c r="C610" s="215">
        <v>749.21</v>
      </c>
      <c r="D610" s="67">
        <v>0</v>
      </c>
      <c r="E610" s="67">
        <v>0</v>
      </c>
      <c r="F610" s="67">
        <v>0</v>
      </c>
      <c r="G610" s="67">
        <v>0</v>
      </c>
    </row>
    <row r="611" spans="1:7" s="73" customFormat="1" x14ac:dyDescent="0.25">
      <c r="A611" s="206">
        <v>4221</v>
      </c>
      <c r="B611" s="212" t="s">
        <v>180</v>
      </c>
      <c r="C611" s="216">
        <v>0</v>
      </c>
      <c r="D611" s="67">
        <v>0</v>
      </c>
      <c r="E611" s="67">
        <v>0</v>
      </c>
      <c r="F611" s="67">
        <v>0</v>
      </c>
      <c r="G611" s="67">
        <v>0</v>
      </c>
    </row>
    <row r="612" spans="1:7" s="73" customFormat="1" x14ac:dyDescent="0.25">
      <c r="A612" s="206">
        <v>4226</v>
      </c>
      <c r="B612" s="212" t="s">
        <v>181</v>
      </c>
      <c r="C612" s="216">
        <v>0</v>
      </c>
      <c r="D612" s="67">
        <v>0</v>
      </c>
      <c r="E612" s="67">
        <v>0</v>
      </c>
      <c r="F612" s="67">
        <v>0</v>
      </c>
      <c r="G612" s="67">
        <v>0</v>
      </c>
    </row>
    <row r="613" spans="1:7" s="73" customFormat="1" x14ac:dyDescent="0.25">
      <c r="A613" s="206">
        <v>4227</v>
      </c>
      <c r="B613" s="208" t="s">
        <v>182</v>
      </c>
      <c r="C613" s="216">
        <v>749.21</v>
      </c>
      <c r="D613" s="67">
        <v>0</v>
      </c>
      <c r="E613" s="67">
        <v>0</v>
      </c>
      <c r="F613" s="67">
        <v>0</v>
      </c>
      <c r="G613" s="67">
        <v>0</v>
      </c>
    </row>
    <row r="614" spans="1:7" s="73" customFormat="1" ht="26.25" x14ac:dyDescent="0.25">
      <c r="A614" s="201">
        <v>424</v>
      </c>
      <c r="B614" s="202" t="s">
        <v>183</v>
      </c>
      <c r="C614" s="216">
        <v>0</v>
      </c>
      <c r="D614" s="67">
        <v>0</v>
      </c>
      <c r="E614" s="67">
        <v>0</v>
      </c>
      <c r="F614" s="67">
        <v>0</v>
      </c>
      <c r="G614" s="67">
        <v>0</v>
      </c>
    </row>
    <row r="615" spans="1:7" s="73" customFormat="1" x14ac:dyDescent="0.25">
      <c r="A615" s="206">
        <v>4241</v>
      </c>
      <c r="B615" s="208" t="s">
        <v>184</v>
      </c>
      <c r="C615" s="216">
        <v>0</v>
      </c>
      <c r="D615" s="67">
        <v>0</v>
      </c>
      <c r="E615" s="67">
        <v>0</v>
      </c>
      <c r="F615" s="67">
        <v>0</v>
      </c>
      <c r="G615" s="67">
        <v>0</v>
      </c>
    </row>
    <row r="616" spans="1:7" s="73" customFormat="1" x14ac:dyDescent="0.25">
      <c r="A616" s="217">
        <v>922</v>
      </c>
      <c r="B616" s="218" t="s">
        <v>196</v>
      </c>
      <c r="C616" s="215">
        <v>0</v>
      </c>
      <c r="D616" s="67">
        <v>0</v>
      </c>
      <c r="E616" s="67">
        <v>0</v>
      </c>
      <c r="F616" s="67">
        <v>0</v>
      </c>
      <c r="G616" s="67">
        <v>0</v>
      </c>
    </row>
    <row r="617" spans="1:7" s="73" customFormat="1" x14ac:dyDescent="0.25">
      <c r="A617" s="210" t="s">
        <v>202</v>
      </c>
      <c r="B617" s="211" t="s">
        <v>203</v>
      </c>
      <c r="C617" s="67">
        <v>0</v>
      </c>
      <c r="D617" s="67">
        <v>300</v>
      </c>
      <c r="E617" s="67">
        <v>275</v>
      </c>
      <c r="F617" s="67">
        <v>275</v>
      </c>
      <c r="G617" s="67">
        <v>275</v>
      </c>
    </row>
    <row r="618" spans="1:7" s="73" customFormat="1" ht="26.25" x14ac:dyDescent="0.25">
      <c r="A618" s="197" t="s">
        <v>133</v>
      </c>
      <c r="B618" s="198" t="s">
        <v>766</v>
      </c>
      <c r="C618" s="67">
        <v>0</v>
      </c>
      <c r="D618" s="67">
        <v>300</v>
      </c>
      <c r="E618" s="67">
        <v>275</v>
      </c>
      <c r="F618" s="67">
        <v>275</v>
      </c>
      <c r="G618" s="67">
        <v>275</v>
      </c>
    </row>
    <row r="619" spans="1:7" s="73" customFormat="1" x14ac:dyDescent="0.25">
      <c r="A619" s="199">
        <v>3</v>
      </c>
      <c r="B619" s="200" t="s">
        <v>32</v>
      </c>
      <c r="C619" s="67">
        <v>0</v>
      </c>
      <c r="D619" s="67">
        <v>300</v>
      </c>
      <c r="E619" s="67">
        <v>275</v>
      </c>
      <c r="F619" s="67">
        <v>275</v>
      </c>
      <c r="G619" s="67">
        <v>275</v>
      </c>
    </row>
    <row r="620" spans="1:7" s="73" customFormat="1" x14ac:dyDescent="0.25">
      <c r="A620" s="199">
        <v>31</v>
      </c>
      <c r="B620" s="200" t="s">
        <v>33</v>
      </c>
      <c r="C620" s="67">
        <v>0</v>
      </c>
      <c r="D620" s="67">
        <v>0</v>
      </c>
      <c r="E620" s="67">
        <v>0</v>
      </c>
      <c r="F620" s="67">
        <v>0</v>
      </c>
      <c r="G620" s="67">
        <v>0</v>
      </c>
    </row>
    <row r="621" spans="1:7" s="73" customFormat="1" x14ac:dyDescent="0.25">
      <c r="A621" s="201">
        <v>311</v>
      </c>
      <c r="B621" s="202" t="s">
        <v>134</v>
      </c>
      <c r="C621" s="67">
        <v>0</v>
      </c>
      <c r="D621" s="67">
        <v>0</v>
      </c>
      <c r="E621" s="67">
        <v>0</v>
      </c>
      <c r="F621" s="67">
        <v>0</v>
      </c>
      <c r="G621" s="67">
        <v>0</v>
      </c>
    </row>
    <row r="622" spans="1:7" s="73" customFormat="1" x14ac:dyDescent="0.25">
      <c r="A622" s="203">
        <v>3111</v>
      </c>
      <c r="B622" s="204" t="s">
        <v>135</v>
      </c>
      <c r="C622" s="67">
        <v>0</v>
      </c>
      <c r="D622" s="67">
        <v>0</v>
      </c>
      <c r="E622" s="67">
        <v>0</v>
      </c>
      <c r="F622" s="67">
        <v>0</v>
      </c>
      <c r="G622" s="67">
        <v>0</v>
      </c>
    </row>
    <row r="623" spans="1:7" s="73" customFormat="1" x14ac:dyDescent="0.25">
      <c r="A623" s="203">
        <v>3113</v>
      </c>
      <c r="B623" s="204" t="s">
        <v>136</v>
      </c>
      <c r="C623" s="67">
        <v>0</v>
      </c>
      <c r="D623" s="67">
        <v>0</v>
      </c>
      <c r="E623" s="67">
        <v>0</v>
      </c>
      <c r="F623" s="67">
        <v>0</v>
      </c>
      <c r="G623" s="67">
        <v>0</v>
      </c>
    </row>
    <row r="624" spans="1:7" s="73" customFormat="1" x14ac:dyDescent="0.25">
      <c r="A624" s="203">
        <v>3114</v>
      </c>
      <c r="B624" s="204" t="s">
        <v>137</v>
      </c>
      <c r="C624" s="67">
        <v>0</v>
      </c>
      <c r="D624" s="67">
        <v>0</v>
      </c>
      <c r="E624" s="67">
        <v>0</v>
      </c>
      <c r="F624" s="67">
        <v>0</v>
      </c>
      <c r="G624" s="67">
        <v>0</v>
      </c>
    </row>
    <row r="625" spans="1:7" s="73" customFormat="1" x14ac:dyDescent="0.25">
      <c r="A625" s="201">
        <v>312</v>
      </c>
      <c r="B625" s="202" t="s">
        <v>138</v>
      </c>
      <c r="C625" s="67">
        <v>0</v>
      </c>
      <c r="D625" s="67">
        <v>0</v>
      </c>
      <c r="E625" s="67">
        <v>0</v>
      </c>
      <c r="F625" s="67">
        <v>0</v>
      </c>
      <c r="G625" s="67">
        <v>0</v>
      </c>
    </row>
    <row r="626" spans="1:7" s="73" customFormat="1" x14ac:dyDescent="0.25">
      <c r="A626" s="203">
        <v>3121</v>
      </c>
      <c r="B626" s="204" t="s">
        <v>138</v>
      </c>
      <c r="C626" s="67">
        <v>0</v>
      </c>
      <c r="D626" s="67">
        <v>0</v>
      </c>
      <c r="E626" s="67">
        <v>0</v>
      </c>
      <c r="F626" s="67">
        <v>0</v>
      </c>
      <c r="G626" s="67">
        <v>0</v>
      </c>
    </row>
    <row r="627" spans="1:7" s="73" customFormat="1" x14ac:dyDescent="0.25">
      <c r="A627" s="201">
        <v>313</v>
      </c>
      <c r="B627" s="202" t="s">
        <v>139</v>
      </c>
      <c r="C627" s="67">
        <v>0</v>
      </c>
      <c r="D627" s="67">
        <v>0</v>
      </c>
      <c r="E627" s="67">
        <v>0</v>
      </c>
      <c r="F627" s="67">
        <v>0</v>
      </c>
      <c r="G627" s="67">
        <v>0</v>
      </c>
    </row>
    <row r="628" spans="1:7" s="73" customFormat="1" x14ac:dyDescent="0.25">
      <c r="A628" s="203">
        <v>3132</v>
      </c>
      <c r="B628" s="204" t="s">
        <v>140</v>
      </c>
      <c r="C628" s="67">
        <v>0</v>
      </c>
      <c r="D628" s="67">
        <v>0</v>
      </c>
      <c r="E628" s="67">
        <v>0</v>
      </c>
      <c r="F628" s="67">
        <v>0</v>
      </c>
      <c r="G628" s="67">
        <v>0</v>
      </c>
    </row>
    <row r="629" spans="1:7" s="73" customFormat="1" ht="22.5" x14ac:dyDescent="0.25">
      <c r="A629" s="203">
        <v>3133</v>
      </c>
      <c r="B629" s="204" t="s">
        <v>141</v>
      </c>
      <c r="C629" s="67">
        <v>0</v>
      </c>
      <c r="D629" s="67">
        <v>0</v>
      </c>
      <c r="E629" s="67">
        <v>0</v>
      </c>
      <c r="F629" s="67">
        <v>0</v>
      </c>
      <c r="G629" s="67">
        <v>0</v>
      </c>
    </row>
    <row r="630" spans="1:7" s="73" customFormat="1" x14ac:dyDescent="0.25">
      <c r="A630" s="199">
        <v>32</v>
      </c>
      <c r="B630" s="200" t="s">
        <v>34</v>
      </c>
      <c r="C630" s="67">
        <v>0</v>
      </c>
      <c r="D630" s="67">
        <v>300</v>
      </c>
      <c r="E630" s="67">
        <v>0</v>
      </c>
      <c r="F630" s="67">
        <v>0</v>
      </c>
      <c r="G630" s="67">
        <v>0</v>
      </c>
    </row>
    <row r="631" spans="1:7" s="73" customFormat="1" x14ac:dyDescent="0.25">
      <c r="A631" s="201">
        <v>321</v>
      </c>
      <c r="B631" s="202" t="s">
        <v>142</v>
      </c>
      <c r="C631" s="67">
        <v>0</v>
      </c>
      <c r="D631" s="67">
        <v>200</v>
      </c>
      <c r="E631" s="67">
        <v>0</v>
      </c>
      <c r="F631" s="67">
        <v>0</v>
      </c>
      <c r="G631" s="67">
        <v>0</v>
      </c>
    </row>
    <row r="632" spans="1:7" s="73" customFormat="1" x14ac:dyDescent="0.25">
      <c r="A632" s="203">
        <v>3211</v>
      </c>
      <c r="B632" s="204" t="s">
        <v>143</v>
      </c>
      <c r="C632" s="67">
        <v>0</v>
      </c>
      <c r="D632" s="67">
        <v>100</v>
      </c>
      <c r="E632" s="67">
        <v>0</v>
      </c>
      <c r="F632" s="67">
        <v>0</v>
      </c>
      <c r="G632" s="67">
        <v>0</v>
      </c>
    </row>
    <row r="633" spans="1:7" s="73" customFormat="1" x14ac:dyDescent="0.25">
      <c r="A633" s="206">
        <v>3212</v>
      </c>
      <c r="B633" s="207" t="s">
        <v>144</v>
      </c>
      <c r="C633" s="67">
        <v>0</v>
      </c>
      <c r="D633" s="67">
        <v>0</v>
      </c>
      <c r="E633" s="67">
        <v>0</v>
      </c>
      <c r="F633" s="67">
        <v>0</v>
      </c>
      <c r="G633" s="67">
        <v>0</v>
      </c>
    </row>
    <row r="634" spans="1:7" s="73" customFormat="1" x14ac:dyDescent="0.25">
      <c r="A634" s="206">
        <v>3213</v>
      </c>
      <c r="B634" s="207" t="s">
        <v>145</v>
      </c>
      <c r="C634" s="67">
        <v>0</v>
      </c>
      <c r="D634" s="67">
        <v>0</v>
      </c>
      <c r="E634" s="67">
        <v>0</v>
      </c>
      <c r="F634" s="67">
        <v>0</v>
      </c>
      <c r="G634" s="67">
        <v>0</v>
      </c>
    </row>
    <row r="635" spans="1:7" s="73" customFormat="1" x14ac:dyDescent="0.25">
      <c r="A635" s="206">
        <v>3214</v>
      </c>
      <c r="B635" s="207" t="s">
        <v>146</v>
      </c>
      <c r="C635" s="67">
        <v>0</v>
      </c>
      <c r="D635" s="67">
        <v>100</v>
      </c>
      <c r="E635" s="67">
        <v>0</v>
      </c>
      <c r="F635" s="67">
        <v>0</v>
      </c>
      <c r="G635" s="67">
        <v>0</v>
      </c>
    </row>
    <row r="636" spans="1:7" s="73" customFormat="1" x14ac:dyDescent="0.25">
      <c r="A636" s="201">
        <v>322</v>
      </c>
      <c r="B636" s="202" t="s">
        <v>147</v>
      </c>
      <c r="C636" s="67">
        <v>0</v>
      </c>
      <c r="D636" s="67">
        <v>0</v>
      </c>
      <c r="E636" s="67">
        <v>0</v>
      </c>
      <c r="F636" s="67">
        <v>0</v>
      </c>
      <c r="G636" s="67">
        <v>0</v>
      </c>
    </row>
    <row r="637" spans="1:7" s="73" customFormat="1" x14ac:dyDescent="0.25">
      <c r="A637" s="206">
        <v>3221</v>
      </c>
      <c r="B637" s="207" t="s">
        <v>148</v>
      </c>
      <c r="C637" s="67">
        <v>0</v>
      </c>
      <c r="D637" s="67">
        <v>0</v>
      </c>
      <c r="E637" s="67">
        <v>0</v>
      </c>
      <c r="F637" s="67">
        <v>0</v>
      </c>
      <c r="G637" s="67">
        <v>0</v>
      </c>
    </row>
    <row r="638" spans="1:7" s="73" customFormat="1" x14ac:dyDescent="0.25">
      <c r="A638" s="206">
        <v>3222</v>
      </c>
      <c r="B638" s="207" t="s">
        <v>149</v>
      </c>
      <c r="C638" s="67">
        <v>0</v>
      </c>
      <c r="D638" s="67">
        <v>0</v>
      </c>
      <c r="E638" s="67">
        <v>0</v>
      </c>
      <c r="F638" s="67">
        <v>0</v>
      </c>
      <c r="G638" s="67">
        <v>0</v>
      </c>
    </row>
    <row r="639" spans="1:7" s="73" customFormat="1" x14ac:dyDescent="0.25">
      <c r="A639" s="206">
        <v>3223</v>
      </c>
      <c r="B639" s="207" t="s">
        <v>150</v>
      </c>
      <c r="C639" s="67">
        <v>0</v>
      </c>
      <c r="D639" s="67">
        <v>0</v>
      </c>
      <c r="E639" s="67">
        <v>0</v>
      </c>
      <c r="F639" s="67">
        <v>0</v>
      </c>
      <c r="G639" s="67">
        <v>0</v>
      </c>
    </row>
    <row r="640" spans="1:7" s="73" customFormat="1" x14ac:dyDescent="0.25">
      <c r="A640" s="206">
        <v>3224</v>
      </c>
      <c r="B640" s="207" t="s">
        <v>151</v>
      </c>
      <c r="C640" s="67">
        <v>0</v>
      </c>
      <c r="D640" s="67">
        <v>0</v>
      </c>
      <c r="E640" s="67">
        <v>0</v>
      </c>
      <c r="F640" s="67">
        <v>0</v>
      </c>
      <c r="G640" s="67">
        <v>0</v>
      </c>
    </row>
    <row r="641" spans="1:7" s="73" customFormat="1" x14ac:dyDescent="0.25">
      <c r="A641" s="206">
        <v>3225</v>
      </c>
      <c r="B641" s="207" t="s">
        <v>152</v>
      </c>
      <c r="C641" s="67">
        <v>0</v>
      </c>
      <c r="D641" s="67">
        <v>0</v>
      </c>
      <c r="E641" s="67">
        <v>0</v>
      </c>
      <c r="F641" s="67">
        <v>0</v>
      </c>
      <c r="G641" s="67">
        <v>0</v>
      </c>
    </row>
    <row r="642" spans="1:7" s="73" customFormat="1" x14ac:dyDescent="0.25">
      <c r="A642" s="206">
        <v>3227</v>
      </c>
      <c r="B642" s="207" t="s">
        <v>153</v>
      </c>
      <c r="C642" s="67">
        <v>0</v>
      </c>
      <c r="D642" s="67">
        <v>0</v>
      </c>
      <c r="E642" s="67">
        <v>0</v>
      </c>
      <c r="F642" s="67">
        <v>0</v>
      </c>
      <c r="G642" s="67">
        <v>0</v>
      </c>
    </row>
    <row r="643" spans="1:7" s="73" customFormat="1" x14ac:dyDescent="0.25">
      <c r="A643" s="201">
        <v>323</v>
      </c>
      <c r="B643" s="202" t="s">
        <v>154</v>
      </c>
      <c r="C643" s="67">
        <v>0</v>
      </c>
      <c r="D643" s="67">
        <v>0</v>
      </c>
      <c r="E643" s="67">
        <v>0</v>
      </c>
      <c r="F643" s="67">
        <v>0</v>
      </c>
      <c r="G643" s="67">
        <v>0</v>
      </c>
    </row>
    <row r="644" spans="1:7" s="73" customFormat="1" x14ac:dyDescent="0.25">
      <c r="A644" s="206">
        <v>3231</v>
      </c>
      <c r="B644" s="207" t="s">
        <v>155</v>
      </c>
      <c r="C644" s="67">
        <v>0</v>
      </c>
      <c r="D644" s="67">
        <v>0</v>
      </c>
      <c r="E644" s="67">
        <v>0</v>
      </c>
      <c r="F644" s="67">
        <v>0</v>
      </c>
      <c r="G644" s="67">
        <v>0</v>
      </c>
    </row>
    <row r="645" spans="1:7" s="73" customFormat="1" x14ac:dyDescent="0.25">
      <c r="A645" s="206">
        <v>3232</v>
      </c>
      <c r="B645" s="207" t="s">
        <v>156</v>
      </c>
      <c r="C645" s="67">
        <v>0</v>
      </c>
      <c r="D645" s="67">
        <v>0</v>
      </c>
      <c r="E645" s="67">
        <v>0</v>
      </c>
      <c r="F645" s="67">
        <v>0</v>
      </c>
      <c r="G645" s="67">
        <v>0</v>
      </c>
    </row>
    <row r="646" spans="1:7" s="73" customFormat="1" x14ac:dyDescent="0.25">
      <c r="A646" s="206">
        <v>3233</v>
      </c>
      <c r="B646" s="207" t="s">
        <v>157</v>
      </c>
      <c r="C646" s="67">
        <v>0</v>
      </c>
      <c r="D646" s="67">
        <v>0</v>
      </c>
      <c r="E646" s="67">
        <v>0</v>
      </c>
      <c r="F646" s="67">
        <v>0</v>
      </c>
      <c r="G646" s="67">
        <v>0</v>
      </c>
    </row>
    <row r="647" spans="1:7" s="73" customFormat="1" x14ac:dyDescent="0.25">
      <c r="A647" s="206">
        <v>3234</v>
      </c>
      <c r="B647" s="208" t="s">
        <v>158</v>
      </c>
      <c r="C647" s="67">
        <v>0</v>
      </c>
      <c r="D647" s="67">
        <v>0</v>
      </c>
      <c r="E647" s="67">
        <v>0</v>
      </c>
      <c r="F647" s="67">
        <v>0</v>
      </c>
      <c r="G647" s="67">
        <v>0</v>
      </c>
    </row>
    <row r="648" spans="1:7" s="73" customFormat="1" x14ac:dyDescent="0.25">
      <c r="A648" s="206">
        <v>3235</v>
      </c>
      <c r="B648" s="208" t="s">
        <v>159</v>
      </c>
      <c r="C648" s="67">
        <v>0</v>
      </c>
      <c r="D648" s="67">
        <v>0</v>
      </c>
      <c r="E648" s="67">
        <v>0</v>
      </c>
      <c r="F648" s="67">
        <v>0</v>
      </c>
      <c r="G648" s="67">
        <v>0</v>
      </c>
    </row>
    <row r="649" spans="1:7" s="73" customFormat="1" x14ac:dyDescent="0.25">
      <c r="A649" s="206">
        <v>3236</v>
      </c>
      <c r="B649" s="208" t="s">
        <v>160</v>
      </c>
      <c r="C649" s="67">
        <v>0</v>
      </c>
      <c r="D649" s="67">
        <v>0</v>
      </c>
      <c r="E649" s="67">
        <v>0</v>
      </c>
      <c r="F649" s="67">
        <v>0</v>
      </c>
      <c r="G649" s="67">
        <v>0</v>
      </c>
    </row>
    <row r="650" spans="1:7" s="73" customFormat="1" x14ac:dyDescent="0.25">
      <c r="A650" s="206">
        <v>3237</v>
      </c>
      <c r="B650" s="208" t="s">
        <v>161</v>
      </c>
      <c r="C650" s="67">
        <v>0</v>
      </c>
      <c r="D650" s="67">
        <v>0</v>
      </c>
      <c r="E650" s="67">
        <v>0</v>
      </c>
      <c r="F650" s="67">
        <v>0</v>
      </c>
      <c r="G650" s="67">
        <v>0</v>
      </c>
    </row>
    <row r="651" spans="1:7" s="73" customFormat="1" x14ac:dyDescent="0.25">
      <c r="A651" s="206">
        <v>3238</v>
      </c>
      <c r="B651" s="208" t="s">
        <v>162</v>
      </c>
      <c r="C651" s="67">
        <v>0</v>
      </c>
      <c r="D651" s="67">
        <v>0</v>
      </c>
      <c r="E651" s="67">
        <v>0</v>
      </c>
      <c r="F651" s="67">
        <v>0</v>
      </c>
      <c r="G651" s="67">
        <v>0</v>
      </c>
    </row>
    <row r="652" spans="1:7" s="73" customFormat="1" x14ac:dyDescent="0.25">
      <c r="A652" s="206">
        <v>3239</v>
      </c>
      <c r="B652" s="208" t="s">
        <v>163</v>
      </c>
      <c r="C652" s="67">
        <v>0</v>
      </c>
      <c r="D652" s="67">
        <v>0</v>
      </c>
      <c r="E652" s="67">
        <v>0</v>
      </c>
      <c r="F652" s="67">
        <v>0</v>
      </c>
      <c r="G652" s="67">
        <v>0</v>
      </c>
    </row>
    <row r="653" spans="1:7" s="73" customFormat="1" x14ac:dyDescent="0.25">
      <c r="A653" s="201">
        <v>329</v>
      </c>
      <c r="B653" s="202" t="s">
        <v>164</v>
      </c>
      <c r="C653" s="67">
        <v>0</v>
      </c>
      <c r="D653" s="67">
        <v>100</v>
      </c>
      <c r="E653" s="67">
        <v>275</v>
      </c>
      <c r="F653" s="67">
        <v>275</v>
      </c>
      <c r="G653" s="67">
        <v>275</v>
      </c>
    </row>
    <row r="654" spans="1:7" s="73" customFormat="1" ht="23.25" x14ac:dyDescent="0.25">
      <c r="A654" s="206">
        <v>3291</v>
      </c>
      <c r="B654" s="208" t="s">
        <v>165</v>
      </c>
      <c r="C654" s="67">
        <v>0</v>
      </c>
      <c r="D654" s="67">
        <v>0</v>
      </c>
      <c r="E654" s="67">
        <v>0</v>
      </c>
      <c r="F654" s="67">
        <v>0</v>
      </c>
      <c r="G654" s="67">
        <v>0</v>
      </c>
    </row>
    <row r="655" spans="1:7" s="73" customFormat="1" x14ac:dyDescent="0.25">
      <c r="A655" s="206">
        <v>3292</v>
      </c>
      <c r="B655" s="208" t="s">
        <v>166</v>
      </c>
      <c r="C655" s="67">
        <v>0</v>
      </c>
      <c r="D655" s="67">
        <v>0</v>
      </c>
      <c r="E655" s="67">
        <v>0</v>
      </c>
      <c r="F655" s="67">
        <v>0</v>
      </c>
      <c r="G655" s="67">
        <v>0</v>
      </c>
    </row>
    <row r="656" spans="1:7" s="73" customFormat="1" x14ac:dyDescent="0.25">
      <c r="A656" s="206">
        <v>3293</v>
      </c>
      <c r="B656" s="208" t="s">
        <v>167</v>
      </c>
      <c r="C656" s="67">
        <v>0</v>
      </c>
      <c r="D656" s="67">
        <v>0</v>
      </c>
      <c r="E656" s="67">
        <v>0</v>
      </c>
      <c r="F656" s="67">
        <v>0</v>
      </c>
      <c r="G656" s="67">
        <v>0</v>
      </c>
    </row>
    <row r="657" spans="1:7" s="73" customFormat="1" x14ac:dyDescent="0.25">
      <c r="A657" s="206">
        <v>3294</v>
      </c>
      <c r="B657" s="208" t="s">
        <v>168</v>
      </c>
      <c r="C657" s="67">
        <v>0</v>
      </c>
      <c r="D657" s="67">
        <v>0</v>
      </c>
      <c r="E657" s="67">
        <v>0</v>
      </c>
      <c r="F657" s="67">
        <v>0</v>
      </c>
      <c r="G657" s="67">
        <v>0</v>
      </c>
    </row>
    <row r="658" spans="1:7" s="73" customFormat="1" x14ac:dyDescent="0.25">
      <c r="A658" s="206">
        <v>3295</v>
      </c>
      <c r="B658" s="208" t="s">
        <v>169</v>
      </c>
      <c r="C658" s="67">
        <v>0</v>
      </c>
      <c r="D658" s="67">
        <v>0</v>
      </c>
      <c r="E658" s="67">
        <v>0</v>
      </c>
      <c r="F658" s="67">
        <v>0</v>
      </c>
      <c r="G658" s="67">
        <v>0</v>
      </c>
    </row>
    <row r="659" spans="1:7" s="73" customFormat="1" x14ac:dyDescent="0.25">
      <c r="A659" s="206">
        <v>3296</v>
      </c>
      <c r="B659" s="208" t="s">
        <v>170</v>
      </c>
      <c r="C659" s="67">
        <v>0</v>
      </c>
      <c r="D659" s="67">
        <v>0</v>
      </c>
      <c r="E659" s="67">
        <v>0</v>
      </c>
      <c r="F659" s="67">
        <v>0</v>
      </c>
      <c r="G659" s="67">
        <v>0</v>
      </c>
    </row>
    <row r="660" spans="1:7" s="73" customFormat="1" x14ac:dyDescent="0.25">
      <c r="A660" s="206">
        <v>3299</v>
      </c>
      <c r="B660" s="208" t="s">
        <v>171</v>
      </c>
      <c r="C660" s="67">
        <v>0</v>
      </c>
      <c r="D660" s="67">
        <v>100</v>
      </c>
      <c r="E660" s="67">
        <v>275</v>
      </c>
      <c r="F660" s="67">
        <v>275</v>
      </c>
      <c r="G660" s="67">
        <v>275</v>
      </c>
    </row>
    <row r="661" spans="1:7" s="73" customFormat="1" ht="26.25" x14ac:dyDescent="0.25">
      <c r="A661" s="210" t="s">
        <v>204</v>
      </c>
      <c r="B661" s="211" t="s">
        <v>205</v>
      </c>
      <c r="C661" s="68">
        <f>C662</f>
        <v>13730.27</v>
      </c>
      <c r="D661" s="67">
        <v>21300</v>
      </c>
      <c r="E661" s="67">
        <v>13750</v>
      </c>
      <c r="F661" s="67">
        <v>13750</v>
      </c>
      <c r="G661" s="67">
        <v>13750</v>
      </c>
    </row>
    <row r="662" spans="1:7" s="73" customFormat="1" ht="26.25" x14ac:dyDescent="0.25">
      <c r="A662" s="197" t="s">
        <v>133</v>
      </c>
      <c r="B662" s="198" t="s">
        <v>766</v>
      </c>
      <c r="C662" s="216">
        <f>C663</f>
        <v>13730.27</v>
      </c>
      <c r="D662" s="67">
        <v>21300</v>
      </c>
      <c r="E662" s="67">
        <f>E663+E694</f>
        <v>13750</v>
      </c>
      <c r="F662" s="67">
        <f>F663+F694</f>
        <v>13750</v>
      </c>
      <c r="G662" s="67">
        <f>G663+G694</f>
        <v>13750</v>
      </c>
    </row>
    <row r="663" spans="1:7" s="73" customFormat="1" x14ac:dyDescent="0.25">
      <c r="A663" s="199">
        <v>3</v>
      </c>
      <c r="B663" s="200" t="s">
        <v>32</v>
      </c>
      <c r="C663" s="216">
        <f>C664</f>
        <v>13730.27</v>
      </c>
      <c r="D663" s="67">
        <v>1300</v>
      </c>
      <c r="E663" s="67">
        <v>10250</v>
      </c>
      <c r="F663" s="67">
        <v>10250</v>
      </c>
      <c r="G663" s="67">
        <v>10250</v>
      </c>
    </row>
    <row r="664" spans="1:7" s="73" customFormat="1" x14ac:dyDescent="0.25">
      <c r="A664" s="199">
        <v>32</v>
      </c>
      <c r="B664" s="200" t="s">
        <v>34</v>
      </c>
      <c r="C664" s="216">
        <f>C665+C669+C676+C686</f>
        <v>13730.27</v>
      </c>
      <c r="D664" s="67">
        <v>1300</v>
      </c>
      <c r="E664" s="67">
        <f>E665+E669+E676+E686</f>
        <v>10250</v>
      </c>
      <c r="F664" s="67">
        <f>F665+F669+F676+F686</f>
        <v>10250</v>
      </c>
      <c r="G664" s="67">
        <f>G665+G669+G676+G686</f>
        <v>10250</v>
      </c>
    </row>
    <row r="665" spans="1:7" s="73" customFormat="1" x14ac:dyDescent="0.25">
      <c r="A665" s="201">
        <v>321</v>
      </c>
      <c r="B665" s="202" t="s">
        <v>142</v>
      </c>
      <c r="C665" s="216">
        <v>10010.799999999999</v>
      </c>
      <c r="D665" s="67">
        <v>0</v>
      </c>
      <c r="E665" s="67">
        <v>0</v>
      </c>
      <c r="F665" s="67">
        <v>0</v>
      </c>
      <c r="G665" s="67">
        <v>0</v>
      </c>
    </row>
    <row r="666" spans="1:7" s="73" customFormat="1" x14ac:dyDescent="0.25">
      <c r="A666" s="203">
        <v>3211</v>
      </c>
      <c r="B666" s="204" t="s">
        <v>143</v>
      </c>
      <c r="C666" s="216">
        <v>0</v>
      </c>
      <c r="D666" s="67">
        <v>0</v>
      </c>
      <c r="E666" s="67">
        <v>0</v>
      </c>
      <c r="F666" s="67">
        <v>0</v>
      </c>
      <c r="G666" s="67">
        <v>0</v>
      </c>
    </row>
    <row r="667" spans="1:7" s="73" customFormat="1" x14ac:dyDescent="0.25">
      <c r="A667" s="206">
        <v>3212</v>
      </c>
      <c r="B667" s="207" t="s">
        <v>144</v>
      </c>
      <c r="C667" s="216">
        <v>10010.799999999999</v>
      </c>
      <c r="D667" s="67">
        <v>0</v>
      </c>
      <c r="E667" s="67">
        <v>0</v>
      </c>
      <c r="F667" s="67">
        <v>0</v>
      </c>
      <c r="G667" s="67">
        <v>0</v>
      </c>
    </row>
    <row r="668" spans="1:7" s="73" customFormat="1" x14ac:dyDescent="0.25">
      <c r="A668" s="206">
        <v>3213</v>
      </c>
      <c r="B668" s="207" t="s">
        <v>145</v>
      </c>
      <c r="C668" s="216">
        <v>0</v>
      </c>
      <c r="D668" s="67">
        <v>0</v>
      </c>
      <c r="E668" s="67">
        <v>0</v>
      </c>
      <c r="F668" s="67">
        <v>0</v>
      </c>
      <c r="G668" s="67">
        <v>0</v>
      </c>
    </row>
    <row r="669" spans="1:7" s="73" customFormat="1" x14ac:dyDescent="0.25">
      <c r="A669" s="201">
        <v>322</v>
      </c>
      <c r="B669" s="202" t="s">
        <v>147</v>
      </c>
      <c r="C669" s="216">
        <v>2174.7800000000002</v>
      </c>
      <c r="D669" s="67">
        <v>0</v>
      </c>
      <c r="E669" s="67">
        <v>0</v>
      </c>
      <c r="F669" s="67">
        <v>0</v>
      </c>
      <c r="G669" s="67">
        <v>0</v>
      </c>
    </row>
    <row r="670" spans="1:7" s="73" customFormat="1" x14ac:dyDescent="0.25">
      <c r="A670" s="206">
        <v>3221</v>
      </c>
      <c r="B670" s="207" t="s">
        <v>148</v>
      </c>
      <c r="C670" s="216">
        <v>0</v>
      </c>
      <c r="D670" s="67">
        <v>0</v>
      </c>
      <c r="E670" s="67">
        <v>0</v>
      </c>
      <c r="F670" s="67">
        <v>0</v>
      </c>
      <c r="G670" s="67">
        <v>0</v>
      </c>
    </row>
    <row r="671" spans="1:7" s="73" customFormat="1" x14ac:dyDescent="0.25">
      <c r="A671" s="206">
        <v>3222</v>
      </c>
      <c r="B671" s="207" t="s">
        <v>149</v>
      </c>
      <c r="C671" s="216">
        <v>0</v>
      </c>
      <c r="D671" s="67">
        <v>0</v>
      </c>
      <c r="E671" s="67">
        <v>0</v>
      </c>
      <c r="F671" s="67">
        <v>0</v>
      </c>
      <c r="G671" s="67">
        <v>0</v>
      </c>
    </row>
    <row r="672" spans="1:7" s="73" customFormat="1" x14ac:dyDescent="0.25">
      <c r="A672" s="206">
        <v>3223</v>
      </c>
      <c r="B672" s="207" t="s">
        <v>150</v>
      </c>
      <c r="C672" s="216">
        <v>2174.7800000000002</v>
      </c>
      <c r="D672" s="67">
        <v>0</v>
      </c>
      <c r="E672" s="67">
        <v>0</v>
      </c>
      <c r="F672" s="67">
        <v>0</v>
      </c>
      <c r="G672" s="67">
        <v>0</v>
      </c>
    </row>
    <row r="673" spans="1:7" s="73" customFormat="1" x14ac:dyDescent="0.25">
      <c r="A673" s="206">
        <v>3224</v>
      </c>
      <c r="B673" s="207" t="s">
        <v>151</v>
      </c>
      <c r="C673" s="216">
        <v>0</v>
      </c>
      <c r="D673" s="67">
        <v>0</v>
      </c>
      <c r="E673" s="67">
        <v>0</v>
      </c>
      <c r="F673" s="67">
        <v>0</v>
      </c>
      <c r="G673" s="67">
        <v>0</v>
      </c>
    </row>
    <row r="674" spans="1:7" s="73" customFormat="1" x14ac:dyDescent="0.25">
      <c r="A674" s="206">
        <v>3225</v>
      </c>
      <c r="B674" s="207" t="s">
        <v>152</v>
      </c>
      <c r="C674" s="216">
        <v>0</v>
      </c>
      <c r="D674" s="67">
        <v>0</v>
      </c>
      <c r="E674" s="67">
        <v>0</v>
      </c>
      <c r="F674" s="67">
        <v>0</v>
      </c>
      <c r="G674" s="67">
        <v>0</v>
      </c>
    </row>
    <row r="675" spans="1:7" s="73" customFormat="1" x14ac:dyDescent="0.25">
      <c r="A675" s="206">
        <v>3227</v>
      </c>
      <c r="B675" s="207" t="s">
        <v>153</v>
      </c>
      <c r="C675" s="216">
        <v>0</v>
      </c>
      <c r="D675" s="67">
        <v>0</v>
      </c>
      <c r="E675" s="67">
        <v>0</v>
      </c>
      <c r="F675" s="67">
        <v>0</v>
      </c>
      <c r="G675" s="67">
        <v>0</v>
      </c>
    </row>
    <row r="676" spans="1:7" s="73" customFormat="1" x14ac:dyDescent="0.25">
      <c r="A676" s="201">
        <v>323</v>
      </c>
      <c r="B676" s="202" t="s">
        <v>154</v>
      </c>
      <c r="C676" s="216">
        <v>175.57</v>
      </c>
      <c r="D676" s="67">
        <v>0</v>
      </c>
      <c r="E676" s="67">
        <f>E678+E683</f>
        <v>9250</v>
      </c>
      <c r="F676" s="67">
        <f t="shared" ref="F676:G676" si="21">F678+F683</f>
        <v>9250</v>
      </c>
      <c r="G676" s="67">
        <f t="shared" si="21"/>
        <v>9250</v>
      </c>
    </row>
    <row r="677" spans="1:7" s="73" customFormat="1" x14ac:dyDescent="0.25">
      <c r="A677" s="206">
        <v>3231</v>
      </c>
      <c r="B677" s="207" t="s">
        <v>155</v>
      </c>
      <c r="C677" s="216">
        <v>0</v>
      </c>
      <c r="D677" s="67">
        <v>0</v>
      </c>
      <c r="E677" s="67">
        <v>0</v>
      </c>
      <c r="F677" s="67">
        <v>0</v>
      </c>
      <c r="G677" s="67">
        <v>0</v>
      </c>
    </row>
    <row r="678" spans="1:7" s="73" customFormat="1" x14ac:dyDescent="0.25">
      <c r="A678" s="206">
        <v>3232</v>
      </c>
      <c r="B678" s="207" t="s">
        <v>156</v>
      </c>
      <c r="C678" s="216">
        <v>175.57</v>
      </c>
      <c r="D678" s="67">
        <v>0</v>
      </c>
      <c r="E678" s="67">
        <v>8500</v>
      </c>
      <c r="F678" s="67">
        <v>8500</v>
      </c>
      <c r="G678" s="67">
        <v>8500</v>
      </c>
    </row>
    <row r="679" spans="1:7" s="73" customFormat="1" x14ac:dyDescent="0.25">
      <c r="A679" s="206">
        <v>3233</v>
      </c>
      <c r="B679" s="207" t="s">
        <v>157</v>
      </c>
      <c r="C679" s="216">
        <v>0</v>
      </c>
      <c r="D679" s="67">
        <v>0</v>
      </c>
      <c r="E679" s="67">
        <v>0</v>
      </c>
      <c r="F679" s="67">
        <v>0</v>
      </c>
      <c r="G679" s="67">
        <v>0</v>
      </c>
    </row>
    <row r="680" spans="1:7" s="73" customFormat="1" x14ac:dyDescent="0.25">
      <c r="A680" s="206">
        <v>3234</v>
      </c>
      <c r="B680" s="208" t="s">
        <v>158</v>
      </c>
      <c r="C680" s="216">
        <v>0</v>
      </c>
      <c r="D680" s="67">
        <v>0</v>
      </c>
      <c r="E680" s="67">
        <v>0</v>
      </c>
      <c r="F680" s="67">
        <v>0</v>
      </c>
      <c r="G680" s="67">
        <v>0</v>
      </c>
    </row>
    <row r="681" spans="1:7" s="73" customFormat="1" x14ac:dyDescent="0.25">
      <c r="A681" s="206">
        <v>3235</v>
      </c>
      <c r="B681" s="208" t="s">
        <v>159</v>
      </c>
      <c r="C681" s="216">
        <v>0</v>
      </c>
      <c r="D681" s="67">
        <v>0</v>
      </c>
      <c r="E681" s="67">
        <v>0</v>
      </c>
      <c r="F681" s="67">
        <v>0</v>
      </c>
      <c r="G681" s="67">
        <v>0</v>
      </c>
    </row>
    <row r="682" spans="1:7" s="73" customFormat="1" x14ac:dyDescent="0.25">
      <c r="A682" s="206">
        <v>3236</v>
      </c>
      <c r="B682" s="208" t="s">
        <v>160</v>
      </c>
      <c r="C682" s="216">
        <v>0</v>
      </c>
      <c r="D682" s="67">
        <v>0</v>
      </c>
      <c r="E682" s="67">
        <v>0</v>
      </c>
      <c r="F682" s="67">
        <v>0</v>
      </c>
      <c r="G682" s="67">
        <v>0</v>
      </c>
    </row>
    <row r="683" spans="1:7" s="73" customFormat="1" x14ac:dyDescent="0.25">
      <c r="A683" s="206">
        <v>3237</v>
      </c>
      <c r="B683" s="208" t="s">
        <v>161</v>
      </c>
      <c r="C683" s="216">
        <v>0</v>
      </c>
      <c r="D683" s="67">
        <v>0</v>
      </c>
      <c r="E683" s="67">
        <v>750</v>
      </c>
      <c r="F683" s="67">
        <v>750</v>
      </c>
      <c r="G683" s="67">
        <v>750</v>
      </c>
    </row>
    <row r="684" spans="1:7" s="73" customFormat="1" x14ac:dyDescent="0.25">
      <c r="A684" s="206">
        <v>3238</v>
      </c>
      <c r="B684" s="208" t="s">
        <v>162</v>
      </c>
      <c r="C684" s="216">
        <v>0</v>
      </c>
      <c r="D684" s="67">
        <v>0</v>
      </c>
      <c r="E684" s="67">
        <v>0</v>
      </c>
      <c r="F684" s="67">
        <v>0</v>
      </c>
      <c r="G684" s="67">
        <v>0</v>
      </c>
    </row>
    <row r="685" spans="1:7" s="73" customFormat="1" x14ac:dyDescent="0.25">
      <c r="A685" s="206">
        <v>3239</v>
      </c>
      <c r="B685" s="208" t="s">
        <v>163</v>
      </c>
      <c r="C685" s="216">
        <v>0</v>
      </c>
      <c r="D685" s="67">
        <v>0</v>
      </c>
      <c r="E685" s="67">
        <v>0</v>
      </c>
      <c r="F685" s="67">
        <v>0</v>
      </c>
      <c r="G685" s="67">
        <v>0</v>
      </c>
    </row>
    <row r="686" spans="1:7" s="73" customFormat="1" x14ac:dyDescent="0.25">
      <c r="A686" s="201">
        <v>329</v>
      </c>
      <c r="B686" s="202" t="s">
        <v>164</v>
      </c>
      <c r="C686" s="216">
        <v>1369.12</v>
      </c>
      <c r="D686" s="67">
        <v>1300</v>
      </c>
      <c r="E686" s="67">
        <v>1000</v>
      </c>
      <c r="F686" s="67">
        <v>1000</v>
      </c>
      <c r="G686" s="67">
        <v>1000</v>
      </c>
    </row>
    <row r="687" spans="1:7" s="73" customFormat="1" ht="23.25" x14ac:dyDescent="0.25">
      <c r="A687" s="206">
        <v>3291</v>
      </c>
      <c r="B687" s="208" t="s">
        <v>165</v>
      </c>
      <c r="C687" s="216">
        <v>1369.12</v>
      </c>
      <c r="D687" s="67">
        <v>1300</v>
      </c>
      <c r="E687" s="67">
        <v>0</v>
      </c>
      <c r="F687" s="67">
        <v>0</v>
      </c>
      <c r="G687" s="67">
        <v>0</v>
      </c>
    </row>
    <row r="688" spans="1:7" s="73" customFormat="1" x14ac:dyDescent="0.25">
      <c r="A688" s="206">
        <v>3292</v>
      </c>
      <c r="B688" s="208" t="s">
        <v>166</v>
      </c>
      <c r="C688" s="216">
        <v>0</v>
      </c>
      <c r="D688" s="67">
        <v>0</v>
      </c>
      <c r="E688" s="67">
        <v>0</v>
      </c>
      <c r="F688" s="67">
        <v>0</v>
      </c>
      <c r="G688" s="67">
        <v>0</v>
      </c>
    </row>
    <row r="689" spans="1:7" s="73" customFormat="1" x14ac:dyDescent="0.25">
      <c r="A689" s="206">
        <v>3293</v>
      </c>
      <c r="B689" s="208" t="s">
        <v>167</v>
      </c>
      <c r="C689" s="216">
        <v>0</v>
      </c>
      <c r="D689" s="67">
        <v>0</v>
      </c>
      <c r="E689" s="67">
        <v>0</v>
      </c>
      <c r="F689" s="67">
        <v>0</v>
      </c>
      <c r="G689" s="67">
        <v>0</v>
      </c>
    </row>
    <row r="690" spans="1:7" s="73" customFormat="1" x14ac:dyDescent="0.25">
      <c r="A690" s="206">
        <v>3294</v>
      </c>
      <c r="B690" s="208" t="s">
        <v>168</v>
      </c>
      <c r="C690" s="216">
        <v>0</v>
      </c>
      <c r="D690" s="67">
        <v>0</v>
      </c>
      <c r="E690" s="67">
        <v>0</v>
      </c>
      <c r="F690" s="67">
        <v>0</v>
      </c>
      <c r="G690" s="67">
        <v>0</v>
      </c>
    </row>
    <row r="691" spans="1:7" s="73" customFormat="1" x14ac:dyDescent="0.25">
      <c r="A691" s="206">
        <v>3295</v>
      </c>
      <c r="B691" s="208" t="s">
        <v>169</v>
      </c>
      <c r="C691" s="216">
        <v>0</v>
      </c>
      <c r="D691" s="67">
        <v>0</v>
      </c>
      <c r="E691" s="67">
        <v>0</v>
      </c>
      <c r="F691" s="67">
        <v>0</v>
      </c>
      <c r="G691" s="67">
        <v>0</v>
      </c>
    </row>
    <row r="692" spans="1:7" s="73" customFormat="1" x14ac:dyDescent="0.25">
      <c r="A692" s="206">
        <v>3296</v>
      </c>
      <c r="B692" s="208" t="s">
        <v>170</v>
      </c>
      <c r="C692" s="216">
        <v>0</v>
      </c>
      <c r="D692" s="67">
        <v>0</v>
      </c>
      <c r="E692" s="67">
        <v>0</v>
      </c>
      <c r="F692" s="67">
        <v>0</v>
      </c>
      <c r="G692" s="67">
        <v>0</v>
      </c>
    </row>
    <row r="693" spans="1:7" s="73" customFormat="1" x14ac:dyDescent="0.25">
      <c r="A693" s="206">
        <v>3299</v>
      </c>
      <c r="B693" s="208" t="s">
        <v>171</v>
      </c>
      <c r="C693" s="216">
        <v>0</v>
      </c>
      <c r="D693" s="67">
        <v>0</v>
      </c>
      <c r="E693" s="67">
        <v>1000</v>
      </c>
      <c r="F693" s="67">
        <v>1000</v>
      </c>
      <c r="G693" s="67">
        <v>1000</v>
      </c>
    </row>
    <row r="694" spans="1:7" s="73" customFormat="1" x14ac:dyDescent="0.25">
      <c r="A694" s="199">
        <v>4</v>
      </c>
      <c r="B694" s="200" t="s">
        <v>35</v>
      </c>
      <c r="C694" s="216">
        <v>0</v>
      </c>
      <c r="D694" s="67">
        <v>20000</v>
      </c>
      <c r="E694" s="67">
        <v>3500</v>
      </c>
      <c r="F694" s="67">
        <v>3500</v>
      </c>
      <c r="G694" s="67">
        <v>3500</v>
      </c>
    </row>
    <row r="695" spans="1:7" s="73" customFormat="1" ht="26.25" x14ac:dyDescent="0.25">
      <c r="A695" s="199">
        <v>42</v>
      </c>
      <c r="B695" s="200" t="s">
        <v>80</v>
      </c>
      <c r="C695" s="216">
        <v>0</v>
      </c>
      <c r="D695" s="67">
        <v>20000</v>
      </c>
      <c r="E695" s="67">
        <v>3500</v>
      </c>
      <c r="F695" s="67">
        <v>3500</v>
      </c>
      <c r="G695" s="67">
        <v>3500</v>
      </c>
    </row>
    <row r="696" spans="1:7" s="73" customFormat="1" x14ac:dyDescent="0.25">
      <c r="A696" s="201">
        <v>421</v>
      </c>
      <c r="B696" s="202" t="s">
        <v>177</v>
      </c>
      <c r="C696" s="216">
        <v>0</v>
      </c>
      <c r="D696" s="67">
        <v>0</v>
      </c>
      <c r="E696" s="67">
        <v>0</v>
      </c>
      <c r="F696" s="67">
        <v>0</v>
      </c>
      <c r="G696" s="67">
        <v>0</v>
      </c>
    </row>
    <row r="697" spans="1:7" s="73" customFormat="1" x14ac:dyDescent="0.25">
      <c r="A697" s="206">
        <v>4212</v>
      </c>
      <c r="B697" s="212" t="s">
        <v>178</v>
      </c>
      <c r="C697" s="216">
        <v>0</v>
      </c>
      <c r="D697" s="67">
        <v>0</v>
      </c>
      <c r="E697" s="67">
        <v>0</v>
      </c>
      <c r="F697" s="67">
        <v>0</v>
      </c>
      <c r="G697" s="67">
        <v>0</v>
      </c>
    </row>
    <row r="698" spans="1:7" s="73" customFormat="1" x14ac:dyDescent="0.25">
      <c r="A698" s="201">
        <v>422</v>
      </c>
      <c r="B698" s="202" t="s">
        <v>179</v>
      </c>
      <c r="C698" s="216">
        <v>0</v>
      </c>
      <c r="D698" s="67">
        <v>20000</v>
      </c>
      <c r="E698" s="67">
        <v>3500</v>
      </c>
      <c r="F698" s="67">
        <v>3500</v>
      </c>
      <c r="G698" s="67">
        <v>3500</v>
      </c>
    </row>
    <row r="699" spans="1:7" s="73" customFormat="1" x14ac:dyDescent="0.25">
      <c r="A699" s="206">
        <v>4221</v>
      </c>
      <c r="B699" s="212" t="s">
        <v>180</v>
      </c>
      <c r="C699" s="216">
        <v>0</v>
      </c>
      <c r="D699" s="67">
        <v>0</v>
      </c>
      <c r="E699" s="67">
        <v>0</v>
      </c>
      <c r="F699" s="67">
        <v>0</v>
      </c>
      <c r="G699" s="67">
        <v>0</v>
      </c>
    </row>
    <row r="700" spans="1:7" s="73" customFormat="1" x14ac:dyDescent="0.25">
      <c r="A700" s="206">
        <v>4226</v>
      </c>
      <c r="B700" s="212" t="s">
        <v>181</v>
      </c>
      <c r="C700" s="216">
        <v>0</v>
      </c>
      <c r="D700" s="67">
        <v>0</v>
      </c>
      <c r="E700" s="67">
        <v>0</v>
      </c>
      <c r="F700" s="67">
        <v>0</v>
      </c>
      <c r="G700" s="67">
        <v>0</v>
      </c>
    </row>
    <row r="701" spans="1:7" s="73" customFormat="1" x14ac:dyDescent="0.25">
      <c r="A701" s="206">
        <v>4227</v>
      </c>
      <c r="B701" s="208" t="s">
        <v>182</v>
      </c>
      <c r="C701" s="216">
        <v>0</v>
      </c>
      <c r="D701" s="67">
        <v>20000</v>
      </c>
      <c r="E701" s="67">
        <v>3500</v>
      </c>
      <c r="F701" s="67">
        <v>3500</v>
      </c>
      <c r="G701" s="67">
        <v>3500</v>
      </c>
    </row>
    <row r="702" spans="1:7" s="73" customFormat="1" ht="26.25" x14ac:dyDescent="0.25">
      <c r="A702" s="201">
        <v>424</v>
      </c>
      <c r="B702" s="202" t="s">
        <v>183</v>
      </c>
      <c r="C702" s="216">
        <v>0</v>
      </c>
      <c r="D702" s="67">
        <v>0</v>
      </c>
      <c r="E702" s="67">
        <v>0</v>
      </c>
      <c r="F702" s="67">
        <v>0</v>
      </c>
      <c r="G702" s="67">
        <v>0</v>
      </c>
    </row>
    <row r="703" spans="1:7" s="73" customFormat="1" x14ac:dyDescent="0.25">
      <c r="A703" s="206">
        <v>4241</v>
      </c>
      <c r="B703" s="208" t="s">
        <v>184</v>
      </c>
      <c r="C703" s="216">
        <v>0</v>
      </c>
      <c r="D703" s="67">
        <v>0</v>
      </c>
      <c r="E703" s="67">
        <v>0</v>
      </c>
      <c r="F703" s="67">
        <v>0</v>
      </c>
      <c r="G703" s="67">
        <v>0</v>
      </c>
    </row>
    <row r="704" spans="1:7" s="73" customFormat="1" ht="26.25" x14ac:dyDescent="0.25">
      <c r="A704" s="210" t="s">
        <v>206</v>
      </c>
      <c r="B704" s="211" t="s">
        <v>207</v>
      </c>
      <c r="C704" s="216">
        <v>248.85</v>
      </c>
      <c r="D704" s="67">
        <v>46600</v>
      </c>
      <c r="E704" s="67">
        <v>0</v>
      </c>
      <c r="F704" s="67">
        <v>0</v>
      </c>
      <c r="G704" s="67">
        <v>0</v>
      </c>
    </row>
    <row r="705" spans="1:7" s="73" customFormat="1" ht="26.25" x14ac:dyDescent="0.25">
      <c r="A705" s="197" t="s">
        <v>133</v>
      </c>
      <c r="B705" s="198" t="s">
        <v>766</v>
      </c>
      <c r="C705" s="216">
        <v>248.85</v>
      </c>
      <c r="D705" s="67">
        <v>46600</v>
      </c>
      <c r="E705" s="67">
        <v>0</v>
      </c>
      <c r="F705" s="67">
        <v>0</v>
      </c>
      <c r="G705" s="67">
        <v>0</v>
      </c>
    </row>
    <row r="706" spans="1:7" s="73" customFormat="1" x14ac:dyDescent="0.25">
      <c r="A706" s="199">
        <v>3</v>
      </c>
      <c r="B706" s="200" t="s">
        <v>32</v>
      </c>
      <c r="C706" s="216">
        <v>0</v>
      </c>
      <c r="D706" s="67">
        <v>33300</v>
      </c>
      <c r="E706" s="67">
        <v>0</v>
      </c>
      <c r="F706" s="67">
        <v>0</v>
      </c>
      <c r="G706" s="67">
        <v>0</v>
      </c>
    </row>
    <row r="707" spans="1:7" s="73" customFormat="1" x14ac:dyDescent="0.25">
      <c r="A707" s="199">
        <v>32</v>
      </c>
      <c r="B707" s="200" t="s">
        <v>34</v>
      </c>
      <c r="C707" s="216">
        <v>0</v>
      </c>
      <c r="D707" s="67">
        <v>33300</v>
      </c>
      <c r="E707" s="67">
        <v>0</v>
      </c>
      <c r="F707" s="67">
        <v>0</v>
      </c>
      <c r="G707" s="67">
        <v>0</v>
      </c>
    </row>
    <row r="708" spans="1:7" s="73" customFormat="1" x14ac:dyDescent="0.25">
      <c r="A708" s="201">
        <v>322</v>
      </c>
      <c r="B708" s="202" t="s">
        <v>147</v>
      </c>
      <c r="C708" s="216">
        <v>0</v>
      </c>
      <c r="D708" s="67">
        <v>0</v>
      </c>
      <c r="E708" s="67">
        <v>0</v>
      </c>
      <c r="F708" s="67">
        <v>0</v>
      </c>
      <c r="G708" s="67">
        <v>0</v>
      </c>
    </row>
    <row r="709" spans="1:7" s="73" customFormat="1" x14ac:dyDescent="0.25">
      <c r="A709" s="206">
        <v>3221</v>
      </c>
      <c r="B709" s="207" t="s">
        <v>148</v>
      </c>
      <c r="C709" s="216">
        <v>0</v>
      </c>
      <c r="D709" s="67">
        <v>0</v>
      </c>
      <c r="E709" s="67">
        <v>0</v>
      </c>
      <c r="F709" s="67">
        <v>0</v>
      </c>
      <c r="G709" s="67">
        <v>0</v>
      </c>
    </row>
    <row r="710" spans="1:7" s="73" customFormat="1" x14ac:dyDescent="0.25">
      <c r="A710" s="206">
        <v>3222</v>
      </c>
      <c r="B710" s="207" t="s">
        <v>149</v>
      </c>
      <c r="C710" s="216">
        <v>0</v>
      </c>
      <c r="D710" s="67">
        <v>0</v>
      </c>
      <c r="E710" s="67">
        <v>0</v>
      </c>
      <c r="F710" s="67">
        <v>0</v>
      </c>
      <c r="G710" s="67">
        <v>0</v>
      </c>
    </row>
    <row r="711" spans="1:7" s="73" customFormat="1" x14ac:dyDescent="0.25">
      <c r="A711" s="206">
        <v>3223</v>
      </c>
      <c r="B711" s="207" t="s">
        <v>150</v>
      </c>
      <c r="C711" s="216">
        <v>0</v>
      </c>
      <c r="D711" s="67">
        <v>0</v>
      </c>
      <c r="E711" s="67">
        <v>0</v>
      </c>
      <c r="F711" s="67">
        <v>0</v>
      </c>
      <c r="G711" s="67">
        <v>0</v>
      </c>
    </row>
    <row r="712" spans="1:7" s="73" customFormat="1" x14ac:dyDescent="0.25">
      <c r="A712" s="206">
        <v>3224</v>
      </c>
      <c r="B712" s="207" t="s">
        <v>151</v>
      </c>
      <c r="C712" s="216">
        <v>0</v>
      </c>
      <c r="D712" s="67">
        <v>0</v>
      </c>
      <c r="E712" s="67">
        <v>0</v>
      </c>
      <c r="F712" s="67">
        <v>0</v>
      </c>
      <c r="G712" s="67">
        <v>0</v>
      </c>
    </row>
    <row r="713" spans="1:7" s="73" customFormat="1" x14ac:dyDescent="0.25">
      <c r="A713" s="206">
        <v>3225</v>
      </c>
      <c r="B713" s="207" t="s">
        <v>152</v>
      </c>
      <c r="C713" s="216">
        <v>0</v>
      </c>
      <c r="D713" s="67">
        <v>0</v>
      </c>
      <c r="E713" s="67">
        <v>0</v>
      </c>
      <c r="F713" s="67">
        <v>0</v>
      </c>
      <c r="G713" s="67">
        <v>0</v>
      </c>
    </row>
    <row r="714" spans="1:7" s="73" customFormat="1" x14ac:dyDescent="0.25">
      <c r="A714" s="206">
        <v>3227</v>
      </c>
      <c r="B714" s="207" t="s">
        <v>153</v>
      </c>
      <c r="C714" s="216">
        <v>0</v>
      </c>
      <c r="D714" s="67">
        <v>0</v>
      </c>
      <c r="E714" s="67">
        <v>0</v>
      </c>
      <c r="F714" s="67">
        <v>0</v>
      </c>
      <c r="G714" s="67">
        <v>0</v>
      </c>
    </row>
    <row r="715" spans="1:7" s="73" customFormat="1" x14ac:dyDescent="0.25">
      <c r="A715" s="201">
        <v>323</v>
      </c>
      <c r="B715" s="202" t="s">
        <v>154</v>
      </c>
      <c r="C715" s="216">
        <v>0</v>
      </c>
      <c r="D715" s="67">
        <v>33300</v>
      </c>
      <c r="E715" s="67">
        <v>0</v>
      </c>
      <c r="F715" s="67">
        <v>0</v>
      </c>
      <c r="G715" s="67">
        <v>0</v>
      </c>
    </row>
    <row r="716" spans="1:7" s="73" customFormat="1" x14ac:dyDescent="0.25">
      <c r="A716" s="206">
        <v>3231</v>
      </c>
      <c r="B716" s="207" t="s">
        <v>155</v>
      </c>
      <c r="C716" s="216">
        <v>0</v>
      </c>
      <c r="D716" s="67">
        <v>0</v>
      </c>
      <c r="E716" s="67">
        <v>0</v>
      </c>
      <c r="F716" s="67">
        <v>0</v>
      </c>
      <c r="G716" s="67">
        <v>0</v>
      </c>
    </row>
    <row r="717" spans="1:7" s="73" customFormat="1" x14ac:dyDescent="0.25">
      <c r="A717" s="206">
        <v>3232</v>
      </c>
      <c r="B717" s="207" t="s">
        <v>156</v>
      </c>
      <c r="C717" s="216">
        <v>0</v>
      </c>
      <c r="D717" s="67">
        <v>33300</v>
      </c>
      <c r="E717" s="67">
        <v>0</v>
      </c>
      <c r="F717" s="67">
        <v>0</v>
      </c>
      <c r="G717" s="67">
        <v>0</v>
      </c>
    </row>
    <row r="718" spans="1:7" s="73" customFormat="1" x14ac:dyDescent="0.25">
      <c r="A718" s="206">
        <v>3233</v>
      </c>
      <c r="B718" s="207" t="s">
        <v>157</v>
      </c>
      <c r="C718" s="216">
        <v>0</v>
      </c>
      <c r="D718" s="67">
        <v>0</v>
      </c>
      <c r="E718" s="67">
        <v>0</v>
      </c>
      <c r="F718" s="67">
        <v>0</v>
      </c>
      <c r="G718" s="67">
        <v>0</v>
      </c>
    </row>
    <row r="719" spans="1:7" s="73" customFormat="1" x14ac:dyDescent="0.25">
      <c r="A719" s="206">
        <v>3234</v>
      </c>
      <c r="B719" s="208" t="s">
        <v>158</v>
      </c>
      <c r="C719" s="216">
        <v>0</v>
      </c>
      <c r="D719" s="67">
        <v>0</v>
      </c>
      <c r="E719" s="67">
        <v>0</v>
      </c>
      <c r="F719" s="67">
        <v>0</v>
      </c>
      <c r="G719" s="67">
        <v>0</v>
      </c>
    </row>
    <row r="720" spans="1:7" s="73" customFormat="1" x14ac:dyDescent="0.25">
      <c r="A720" s="206">
        <v>3235</v>
      </c>
      <c r="B720" s="208" t="s">
        <v>159</v>
      </c>
      <c r="C720" s="216">
        <v>0</v>
      </c>
      <c r="D720" s="67">
        <v>0</v>
      </c>
      <c r="E720" s="67">
        <v>0</v>
      </c>
      <c r="F720" s="67">
        <v>0</v>
      </c>
      <c r="G720" s="67">
        <v>0</v>
      </c>
    </row>
    <row r="721" spans="1:8" s="73" customFormat="1" x14ac:dyDescent="0.25">
      <c r="A721" s="206">
        <v>3236</v>
      </c>
      <c r="B721" s="208" t="s">
        <v>160</v>
      </c>
      <c r="C721" s="216">
        <v>0</v>
      </c>
      <c r="D721" s="67">
        <v>0</v>
      </c>
      <c r="E721" s="67">
        <v>0</v>
      </c>
      <c r="F721" s="67">
        <v>0</v>
      </c>
      <c r="G721" s="67">
        <v>0</v>
      </c>
    </row>
    <row r="722" spans="1:8" s="73" customFormat="1" x14ac:dyDescent="0.25">
      <c r="A722" s="206">
        <v>3237</v>
      </c>
      <c r="B722" s="208" t="s">
        <v>161</v>
      </c>
      <c r="C722" s="216">
        <v>0</v>
      </c>
      <c r="D722" s="67">
        <v>0</v>
      </c>
      <c r="E722" s="67">
        <v>0</v>
      </c>
      <c r="F722" s="67">
        <v>0</v>
      </c>
      <c r="G722" s="67">
        <v>0</v>
      </c>
    </row>
    <row r="723" spans="1:8" s="73" customFormat="1" x14ac:dyDescent="0.25">
      <c r="A723" s="206">
        <v>3238</v>
      </c>
      <c r="B723" s="208" t="s">
        <v>162</v>
      </c>
      <c r="C723" s="216">
        <v>0</v>
      </c>
      <c r="D723" s="67">
        <v>0</v>
      </c>
      <c r="E723" s="67">
        <v>0</v>
      </c>
      <c r="F723" s="67">
        <v>0</v>
      </c>
      <c r="G723" s="67">
        <v>0</v>
      </c>
    </row>
    <row r="724" spans="1:8" s="73" customFormat="1" x14ac:dyDescent="0.25">
      <c r="A724" s="206">
        <v>3239</v>
      </c>
      <c r="B724" s="208" t="s">
        <v>163</v>
      </c>
      <c r="C724" s="216">
        <v>0</v>
      </c>
      <c r="D724" s="67">
        <v>0</v>
      </c>
      <c r="E724" s="67">
        <v>0</v>
      </c>
      <c r="F724" s="67">
        <v>0</v>
      </c>
      <c r="G724" s="67">
        <v>0</v>
      </c>
    </row>
    <row r="725" spans="1:8" s="73" customFormat="1" x14ac:dyDescent="0.25">
      <c r="A725" s="199">
        <v>4</v>
      </c>
      <c r="B725" s="200" t="s">
        <v>35</v>
      </c>
      <c r="C725" s="216">
        <v>248.85</v>
      </c>
      <c r="D725" s="67">
        <v>13300</v>
      </c>
      <c r="E725" s="67">
        <v>0</v>
      </c>
      <c r="F725" s="67">
        <v>0</v>
      </c>
      <c r="G725" s="67">
        <v>0</v>
      </c>
    </row>
    <row r="726" spans="1:8" s="73" customFormat="1" ht="26.25" x14ac:dyDescent="0.25">
      <c r="A726" s="199">
        <v>42</v>
      </c>
      <c r="B726" s="200" t="s">
        <v>80</v>
      </c>
      <c r="C726" s="216">
        <v>0</v>
      </c>
      <c r="D726" s="67">
        <v>13300</v>
      </c>
      <c r="E726" s="67">
        <v>0</v>
      </c>
      <c r="F726" s="67">
        <v>0</v>
      </c>
      <c r="G726" s="67">
        <v>0</v>
      </c>
    </row>
    <row r="727" spans="1:8" s="73" customFormat="1" x14ac:dyDescent="0.25">
      <c r="A727" s="201">
        <v>421</v>
      </c>
      <c r="B727" s="202" t="s">
        <v>177</v>
      </c>
      <c r="C727" s="216">
        <v>0</v>
      </c>
      <c r="D727" s="67">
        <v>0</v>
      </c>
      <c r="E727" s="67">
        <v>0</v>
      </c>
      <c r="F727" s="67">
        <v>0</v>
      </c>
      <c r="G727" s="67">
        <v>0</v>
      </c>
    </row>
    <row r="728" spans="1:8" s="73" customFormat="1" x14ac:dyDescent="0.25">
      <c r="A728" s="206">
        <v>4212</v>
      </c>
      <c r="B728" s="212" t="s">
        <v>178</v>
      </c>
      <c r="C728" s="216">
        <v>0</v>
      </c>
      <c r="D728" s="67">
        <v>0</v>
      </c>
      <c r="E728" s="67">
        <v>0</v>
      </c>
      <c r="F728" s="67">
        <v>0</v>
      </c>
      <c r="G728" s="67">
        <v>0</v>
      </c>
    </row>
    <row r="729" spans="1:8" s="73" customFormat="1" x14ac:dyDescent="0.25">
      <c r="A729" s="201">
        <v>422</v>
      </c>
      <c r="B729" s="202" t="s">
        <v>179</v>
      </c>
      <c r="C729" s="216">
        <v>0</v>
      </c>
      <c r="D729" s="67">
        <v>13300</v>
      </c>
      <c r="E729" s="67">
        <v>0</v>
      </c>
      <c r="F729" s="67">
        <v>0</v>
      </c>
      <c r="G729" s="67">
        <v>0</v>
      </c>
    </row>
    <row r="730" spans="1:8" s="73" customFormat="1" x14ac:dyDescent="0.25">
      <c r="A730" s="206">
        <v>4221</v>
      </c>
      <c r="B730" s="212" t="s">
        <v>180</v>
      </c>
      <c r="C730" s="216">
        <v>0</v>
      </c>
      <c r="D730" s="67">
        <v>0</v>
      </c>
      <c r="E730" s="67">
        <v>0</v>
      </c>
      <c r="F730" s="67">
        <v>0</v>
      </c>
      <c r="G730" s="67">
        <v>0</v>
      </c>
    </row>
    <row r="731" spans="1:8" s="73" customFormat="1" x14ac:dyDescent="0.25">
      <c r="A731" s="206">
        <v>4226</v>
      </c>
      <c r="B731" s="212" t="s">
        <v>181</v>
      </c>
      <c r="C731" s="216">
        <v>0</v>
      </c>
      <c r="D731" s="67">
        <v>0</v>
      </c>
      <c r="E731" s="67">
        <v>0</v>
      </c>
      <c r="F731" s="67">
        <v>0</v>
      </c>
      <c r="G731" s="67">
        <v>0</v>
      </c>
    </row>
    <row r="732" spans="1:8" s="73" customFormat="1" x14ac:dyDescent="0.25">
      <c r="A732" s="206">
        <v>4227</v>
      </c>
      <c r="B732" s="208" t="s">
        <v>182</v>
      </c>
      <c r="C732" s="216">
        <v>0</v>
      </c>
      <c r="D732" s="67">
        <v>13300</v>
      </c>
      <c r="E732" s="67">
        <v>0</v>
      </c>
      <c r="F732" s="67">
        <v>0</v>
      </c>
      <c r="G732" s="67">
        <v>0</v>
      </c>
    </row>
    <row r="733" spans="1:8" s="73" customFormat="1" ht="26.25" x14ac:dyDescent="0.25">
      <c r="A733" s="201">
        <v>424</v>
      </c>
      <c r="B733" s="202" t="s">
        <v>183</v>
      </c>
      <c r="C733" s="216">
        <v>0</v>
      </c>
      <c r="D733" s="67">
        <v>0</v>
      </c>
      <c r="E733" s="67">
        <v>0</v>
      </c>
      <c r="F733" s="67">
        <v>0</v>
      </c>
      <c r="G733" s="67">
        <v>0</v>
      </c>
    </row>
    <row r="734" spans="1:8" s="73" customFormat="1" x14ac:dyDescent="0.25">
      <c r="A734" s="206">
        <v>4241</v>
      </c>
      <c r="B734" s="208" t="s">
        <v>184</v>
      </c>
      <c r="C734" s="216">
        <v>0</v>
      </c>
      <c r="D734" s="67">
        <v>0</v>
      </c>
      <c r="E734" s="67">
        <v>0</v>
      </c>
      <c r="F734" s="67">
        <v>0</v>
      </c>
      <c r="G734" s="67">
        <v>0</v>
      </c>
    </row>
    <row r="735" spans="1:8" s="73" customFormat="1" ht="27.75" customHeight="1" x14ac:dyDescent="0.25">
      <c r="A735" s="221">
        <v>45</v>
      </c>
      <c r="B735" s="208" t="s">
        <v>81</v>
      </c>
      <c r="C735" s="216">
        <v>248.85</v>
      </c>
      <c r="D735" s="68">
        <v>0</v>
      </c>
      <c r="E735" s="67">
        <v>0</v>
      </c>
      <c r="F735" s="67">
        <v>0</v>
      </c>
      <c r="G735" s="67">
        <v>0</v>
      </c>
      <c r="H735" s="189"/>
    </row>
    <row r="736" spans="1:8" s="73" customFormat="1" x14ac:dyDescent="0.25">
      <c r="A736" s="221">
        <v>451</v>
      </c>
      <c r="B736" s="208" t="s">
        <v>208</v>
      </c>
      <c r="C736" s="216">
        <v>248.85</v>
      </c>
      <c r="D736" s="67">
        <v>0</v>
      </c>
      <c r="E736" s="67">
        <v>0</v>
      </c>
      <c r="F736" s="67">
        <v>0</v>
      </c>
      <c r="G736" s="67">
        <v>0</v>
      </c>
      <c r="H736" s="189"/>
    </row>
    <row r="737" spans="1:8" s="73" customFormat="1" x14ac:dyDescent="0.25">
      <c r="A737" s="221">
        <v>4511</v>
      </c>
      <c r="B737" s="208" t="s">
        <v>208</v>
      </c>
      <c r="C737" s="216">
        <v>248.85</v>
      </c>
      <c r="D737" s="68">
        <v>0</v>
      </c>
      <c r="E737" s="67">
        <v>0</v>
      </c>
      <c r="F737" s="67">
        <v>0</v>
      </c>
      <c r="G737" s="67">
        <v>0</v>
      </c>
      <c r="H737" s="189"/>
    </row>
    <row r="738" spans="1:8" s="73" customFormat="1" x14ac:dyDescent="0.25">
      <c r="A738" s="221">
        <v>454</v>
      </c>
      <c r="B738" s="208" t="s">
        <v>209</v>
      </c>
      <c r="C738" s="216">
        <v>0</v>
      </c>
      <c r="D738" s="67">
        <v>0</v>
      </c>
      <c r="E738" s="67">
        <v>0</v>
      </c>
      <c r="F738" s="67">
        <v>0</v>
      </c>
      <c r="G738" s="67">
        <v>0</v>
      </c>
      <c r="H738" s="189"/>
    </row>
    <row r="739" spans="1:8" s="73" customFormat="1" x14ac:dyDescent="0.25">
      <c r="A739" s="221">
        <v>4541</v>
      </c>
      <c r="B739" s="208" t="s">
        <v>209</v>
      </c>
      <c r="C739" s="216">
        <v>0</v>
      </c>
      <c r="D739" s="68">
        <v>0</v>
      </c>
      <c r="E739" s="67">
        <v>0</v>
      </c>
      <c r="F739" s="67">
        <v>0</v>
      </c>
      <c r="G739" s="67">
        <v>0</v>
      </c>
      <c r="H739" s="189"/>
    </row>
    <row r="740" spans="1:8" s="73" customFormat="1" x14ac:dyDescent="0.25">
      <c r="A740" s="201"/>
      <c r="B740" s="202"/>
      <c r="C740" s="216"/>
      <c r="D740" s="67"/>
      <c r="E740" s="67">
        <v>0</v>
      </c>
      <c r="F740" s="67">
        <v>0</v>
      </c>
      <c r="G740" s="67">
        <v>0</v>
      </c>
    </row>
    <row r="741" spans="1:8" s="73" customFormat="1" x14ac:dyDescent="0.25">
      <c r="A741" s="222" t="s">
        <v>210</v>
      </c>
      <c r="B741" s="223" t="s">
        <v>211</v>
      </c>
      <c r="C741" s="216">
        <v>67500</v>
      </c>
      <c r="D741" s="68">
        <v>0</v>
      </c>
      <c r="E741" s="67">
        <v>0</v>
      </c>
      <c r="F741" s="67">
        <v>0</v>
      </c>
      <c r="G741" s="67">
        <v>0</v>
      </c>
    </row>
    <row r="742" spans="1:8" s="73" customFormat="1" x14ac:dyDescent="0.25">
      <c r="A742" s="197" t="s">
        <v>133</v>
      </c>
      <c r="B742" s="224" t="s">
        <v>767</v>
      </c>
      <c r="C742" s="216">
        <v>67500</v>
      </c>
      <c r="D742" s="68">
        <v>0</v>
      </c>
      <c r="E742" s="67">
        <v>0</v>
      </c>
      <c r="F742" s="67">
        <v>0</v>
      </c>
      <c r="G742" s="67">
        <v>0</v>
      </c>
    </row>
    <row r="743" spans="1:8" s="73" customFormat="1" x14ac:dyDescent="0.25">
      <c r="A743" s="225">
        <v>3</v>
      </c>
      <c r="B743" s="226" t="s">
        <v>32</v>
      </c>
      <c r="C743" s="216">
        <v>0</v>
      </c>
      <c r="D743" s="68">
        <v>0</v>
      </c>
      <c r="E743" s="67">
        <v>0</v>
      </c>
      <c r="F743" s="67">
        <v>0</v>
      </c>
      <c r="G743" s="67">
        <v>0</v>
      </c>
    </row>
    <row r="744" spans="1:8" s="73" customFormat="1" x14ac:dyDescent="0.25">
      <c r="A744" s="225">
        <v>32</v>
      </c>
      <c r="B744" s="226" t="s">
        <v>34</v>
      </c>
      <c r="C744" s="216">
        <v>0</v>
      </c>
      <c r="D744" s="68">
        <v>0</v>
      </c>
      <c r="E744" s="67">
        <v>0</v>
      </c>
      <c r="F744" s="67">
        <v>0</v>
      </c>
      <c r="G744" s="67">
        <v>0</v>
      </c>
    </row>
    <row r="745" spans="1:8" s="73" customFormat="1" x14ac:dyDescent="0.25">
      <c r="A745" s="227">
        <v>322</v>
      </c>
      <c r="B745" s="228" t="s">
        <v>147</v>
      </c>
      <c r="C745" s="216">
        <v>0</v>
      </c>
      <c r="D745" s="68">
        <v>0</v>
      </c>
      <c r="E745" s="67">
        <v>0</v>
      </c>
      <c r="F745" s="67">
        <v>0</v>
      </c>
      <c r="G745" s="67">
        <v>0</v>
      </c>
    </row>
    <row r="746" spans="1:8" s="73" customFormat="1" x14ac:dyDescent="0.25">
      <c r="A746" s="221">
        <v>3221</v>
      </c>
      <c r="B746" s="207" t="s">
        <v>148</v>
      </c>
      <c r="C746" s="216">
        <v>0</v>
      </c>
      <c r="D746" s="68">
        <v>0</v>
      </c>
      <c r="E746" s="67">
        <v>0</v>
      </c>
      <c r="F746" s="67">
        <v>0</v>
      </c>
      <c r="G746" s="67">
        <v>0</v>
      </c>
    </row>
    <row r="747" spans="1:8" s="73" customFormat="1" x14ac:dyDescent="0.25">
      <c r="A747" s="221">
        <v>3222</v>
      </c>
      <c r="B747" s="207" t="s">
        <v>149</v>
      </c>
      <c r="C747" s="216">
        <v>0</v>
      </c>
      <c r="D747" s="68">
        <v>0</v>
      </c>
      <c r="E747" s="67">
        <v>0</v>
      </c>
      <c r="F747" s="67">
        <v>0</v>
      </c>
      <c r="G747" s="67">
        <v>0</v>
      </c>
    </row>
    <row r="748" spans="1:8" s="73" customFormat="1" x14ac:dyDescent="0.25">
      <c r="A748" s="221">
        <v>3223</v>
      </c>
      <c r="B748" s="207" t="s">
        <v>150</v>
      </c>
      <c r="C748" s="216">
        <v>0</v>
      </c>
      <c r="D748" s="68">
        <v>0</v>
      </c>
      <c r="E748" s="67">
        <v>0</v>
      </c>
      <c r="F748" s="67">
        <v>0</v>
      </c>
      <c r="G748" s="67">
        <v>0</v>
      </c>
    </row>
    <row r="749" spans="1:8" s="73" customFormat="1" x14ac:dyDescent="0.25">
      <c r="A749" s="221">
        <v>3224</v>
      </c>
      <c r="B749" s="207" t="s">
        <v>151</v>
      </c>
      <c r="C749" s="216">
        <v>0</v>
      </c>
      <c r="D749" s="68">
        <v>0</v>
      </c>
      <c r="E749" s="67">
        <v>0</v>
      </c>
      <c r="F749" s="67">
        <v>0</v>
      </c>
      <c r="G749" s="67">
        <v>0</v>
      </c>
    </row>
    <row r="750" spans="1:8" s="73" customFormat="1" x14ac:dyDescent="0.25">
      <c r="A750" s="221">
        <v>3225</v>
      </c>
      <c r="B750" s="207" t="s">
        <v>152</v>
      </c>
      <c r="C750" s="216">
        <v>0</v>
      </c>
      <c r="D750" s="68">
        <v>0</v>
      </c>
      <c r="E750" s="67">
        <v>0</v>
      </c>
      <c r="F750" s="67">
        <v>0</v>
      </c>
      <c r="G750" s="67">
        <v>0</v>
      </c>
    </row>
    <row r="751" spans="1:8" s="73" customFormat="1" x14ac:dyDescent="0.25">
      <c r="A751" s="221">
        <v>3227</v>
      </c>
      <c r="B751" s="207" t="s">
        <v>153</v>
      </c>
      <c r="C751" s="216">
        <v>0</v>
      </c>
      <c r="D751" s="68">
        <v>0</v>
      </c>
      <c r="E751" s="67">
        <v>0</v>
      </c>
      <c r="F751" s="67">
        <v>0</v>
      </c>
      <c r="G751" s="67">
        <v>0</v>
      </c>
    </row>
    <row r="752" spans="1:8" s="73" customFormat="1" x14ac:dyDescent="0.25">
      <c r="A752" s="227">
        <v>323</v>
      </c>
      <c r="B752" s="229" t="s">
        <v>154</v>
      </c>
      <c r="C752" s="216">
        <v>0</v>
      </c>
      <c r="D752" s="68">
        <v>0</v>
      </c>
      <c r="E752" s="67">
        <v>0</v>
      </c>
      <c r="F752" s="67">
        <v>0</v>
      </c>
      <c r="G752" s="67">
        <v>0</v>
      </c>
    </row>
    <row r="753" spans="1:7" s="73" customFormat="1" ht="15.75" customHeight="1" x14ac:dyDescent="0.25">
      <c r="A753" s="221">
        <v>3231</v>
      </c>
      <c r="B753" s="207" t="s">
        <v>155</v>
      </c>
      <c r="C753" s="216">
        <v>0</v>
      </c>
      <c r="D753" s="68">
        <v>0</v>
      </c>
      <c r="E753" s="67">
        <v>0</v>
      </c>
      <c r="F753" s="67">
        <v>0</v>
      </c>
      <c r="G753" s="67">
        <v>0</v>
      </c>
    </row>
    <row r="754" spans="1:7" s="73" customFormat="1" x14ac:dyDescent="0.25">
      <c r="A754" s="221">
        <v>3232</v>
      </c>
      <c r="B754" s="207" t="s">
        <v>156</v>
      </c>
      <c r="C754" s="216">
        <v>0</v>
      </c>
      <c r="D754" s="68">
        <v>0</v>
      </c>
      <c r="E754" s="67">
        <v>0</v>
      </c>
      <c r="F754" s="67">
        <v>0</v>
      </c>
      <c r="G754" s="67">
        <v>0</v>
      </c>
    </row>
    <row r="755" spans="1:7" s="73" customFormat="1" x14ac:dyDescent="0.25">
      <c r="A755" s="221">
        <v>3233</v>
      </c>
      <c r="B755" s="207" t="s">
        <v>157</v>
      </c>
      <c r="C755" s="216">
        <v>0</v>
      </c>
      <c r="D755" s="68">
        <v>0</v>
      </c>
      <c r="E755" s="67">
        <v>0</v>
      </c>
      <c r="F755" s="67">
        <v>0</v>
      </c>
      <c r="G755" s="67">
        <v>0</v>
      </c>
    </row>
    <row r="756" spans="1:7" s="73" customFormat="1" x14ac:dyDescent="0.25">
      <c r="A756" s="221">
        <v>3234</v>
      </c>
      <c r="B756" s="208" t="s">
        <v>158</v>
      </c>
      <c r="C756" s="216">
        <v>0</v>
      </c>
      <c r="D756" s="68">
        <v>0</v>
      </c>
      <c r="E756" s="67">
        <v>0</v>
      </c>
      <c r="F756" s="67">
        <v>0</v>
      </c>
      <c r="G756" s="67">
        <v>0</v>
      </c>
    </row>
    <row r="757" spans="1:7" s="73" customFormat="1" x14ac:dyDescent="0.25">
      <c r="A757" s="221">
        <v>3235</v>
      </c>
      <c r="B757" s="208" t="s">
        <v>159</v>
      </c>
      <c r="C757" s="216">
        <v>0</v>
      </c>
      <c r="D757" s="68">
        <v>0</v>
      </c>
      <c r="E757" s="67">
        <v>0</v>
      </c>
      <c r="F757" s="67">
        <v>0</v>
      </c>
      <c r="G757" s="67">
        <v>0</v>
      </c>
    </row>
    <row r="758" spans="1:7" s="73" customFormat="1" x14ac:dyDescent="0.25">
      <c r="A758" s="221">
        <v>3236</v>
      </c>
      <c r="B758" s="208" t="s">
        <v>160</v>
      </c>
      <c r="C758" s="216">
        <v>0</v>
      </c>
      <c r="D758" s="68">
        <v>0</v>
      </c>
      <c r="E758" s="67">
        <v>0</v>
      </c>
      <c r="F758" s="67">
        <v>0</v>
      </c>
      <c r="G758" s="67">
        <v>0</v>
      </c>
    </row>
    <row r="759" spans="1:7" s="73" customFormat="1" x14ac:dyDescent="0.25">
      <c r="A759" s="221">
        <v>3237</v>
      </c>
      <c r="B759" s="208" t="s">
        <v>161</v>
      </c>
      <c r="C759" s="216">
        <v>0</v>
      </c>
      <c r="D759" s="68">
        <v>0</v>
      </c>
      <c r="E759" s="67">
        <v>0</v>
      </c>
      <c r="F759" s="67">
        <v>0</v>
      </c>
      <c r="G759" s="67">
        <v>0</v>
      </c>
    </row>
    <row r="760" spans="1:7" s="73" customFormat="1" x14ac:dyDescent="0.25">
      <c r="A760" s="221">
        <v>3238</v>
      </c>
      <c r="B760" s="208" t="s">
        <v>162</v>
      </c>
      <c r="C760" s="216">
        <v>0</v>
      </c>
      <c r="D760" s="68">
        <v>0</v>
      </c>
      <c r="E760" s="67">
        <v>0</v>
      </c>
      <c r="F760" s="67">
        <v>0</v>
      </c>
      <c r="G760" s="67">
        <v>0</v>
      </c>
    </row>
    <row r="761" spans="1:7" s="73" customFormat="1" x14ac:dyDescent="0.25">
      <c r="A761" s="221">
        <v>3239</v>
      </c>
      <c r="B761" s="208" t="s">
        <v>163</v>
      </c>
      <c r="C761" s="216">
        <v>0</v>
      </c>
      <c r="D761" s="68">
        <v>0</v>
      </c>
      <c r="E761" s="67">
        <v>0</v>
      </c>
      <c r="F761" s="67">
        <v>0</v>
      </c>
      <c r="G761" s="67">
        <v>0</v>
      </c>
    </row>
    <row r="762" spans="1:7" s="73" customFormat="1" x14ac:dyDescent="0.25">
      <c r="A762" s="225">
        <v>4</v>
      </c>
      <c r="B762" s="230" t="s">
        <v>35</v>
      </c>
      <c r="C762" s="216">
        <v>67500</v>
      </c>
      <c r="D762" s="68">
        <v>0</v>
      </c>
      <c r="E762" s="67">
        <v>0</v>
      </c>
      <c r="F762" s="67">
        <v>0</v>
      </c>
      <c r="G762" s="67">
        <v>0</v>
      </c>
    </row>
    <row r="763" spans="1:7" s="73" customFormat="1" ht="26.25" x14ac:dyDescent="0.25">
      <c r="A763" s="225">
        <v>42</v>
      </c>
      <c r="B763" s="230" t="s">
        <v>80</v>
      </c>
      <c r="C763" s="216">
        <v>0</v>
      </c>
      <c r="D763" s="68">
        <v>0</v>
      </c>
      <c r="E763" s="67">
        <v>0</v>
      </c>
      <c r="F763" s="67">
        <v>0</v>
      </c>
      <c r="G763" s="67">
        <v>0</v>
      </c>
    </row>
    <row r="764" spans="1:7" s="73" customFormat="1" x14ac:dyDescent="0.25">
      <c r="A764" s="227">
        <v>421</v>
      </c>
      <c r="B764" s="229" t="s">
        <v>177</v>
      </c>
      <c r="C764" s="216">
        <v>0</v>
      </c>
      <c r="D764" s="68">
        <v>0</v>
      </c>
      <c r="E764" s="67">
        <v>0</v>
      </c>
      <c r="F764" s="67">
        <v>0</v>
      </c>
      <c r="G764" s="67">
        <v>0</v>
      </c>
    </row>
    <row r="765" spans="1:7" s="73" customFormat="1" x14ac:dyDescent="0.25">
      <c r="A765" s="221">
        <v>4212</v>
      </c>
      <c r="B765" s="212" t="s">
        <v>178</v>
      </c>
      <c r="C765" s="216">
        <v>0</v>
      </c>
      <c r="D765" s="68">
        <v>0</v>
      </c>
      <c r="E765" s="67">
        <v>0</v>
      </c>
      <c r="F765" s="67">
        <v>0</v>
      </c>
      <c r="G765" s="67">
        <v>0</v>
      </c>
    </row>
    <row r="766" spans="1:7" s="73" customFormat="1" x14ac:dyDescent="0.25">
      <c r="A766" s="227">
        <v>422</v>
      </c>
      <c r="B766" s="229" t="s">
        <v>179</v>
      </c>
      <c r="C766" s="216">
        <v>0</v>
      </c>
      <c r="D766" s="68">
        <v>0</v>
      </c>
      <c r="E766" s="67">
        <v>0</v>
      </c>
      <c r="F766" s="67">
        <v>0</v>
      </c>
      <c r="G766" s="67">
        <v>0</v>
      </c>
    </row>
    <row r="767" spans="1:7" s="73" customFormat="1" x14ac:dyDescent="0.25">
      <c r="A767" s="221">
        <v>4221</v>
      </c>
      <c r="B767" s="212" t="s">
        <v>180</v>
      </c>
      <c r="C767" s="216">
        <v>0</v>
      </c>
      <c r="D767" s="68">
        <v>0</v>
      </c>
      <c r="E767" s="67">
        <v>0</v>
      </c>
      <c r="F767" s="67">
        <v>0</v>
      </c>
      <c r="G767" s="67">
        <v>0</v>
      </c>
    </row>
    <row r="768" spans="1:7" s="73" customFormat="1" x14ac:dyDescent="0.25">
      <c r="A768" s="221">
        <v>4226</v>
      </c>
      <c r="B768" s="212" t="s">
        <v>181</v>
      </c>
      <c r="C768" s="216">
        <v>0</v>
      </c>
      <c r="D768" s="68">
        <v>0</v>
      </c>
      <c r="E768" s="67">
        <v>0</v>
      </c>
      <c r="F768" s="67">
        <v>0</v>
      </c>
      <c r="G768" s="67">
        <v>0</v>
      </c>
    </row>
    <row r="769" spans="1:8" s="73" customFormat="1" x14ac:dyDescent="0.25">
      <c r="A769" s="221">
        <v>4227</v>
      </c>
      <c r="B769" s="208" t="s">
        <v>182</v>
      </c>
      <c r="C769" s="216">
        <v>0</v>
      </c>
      <c r="D769" s="68">
        <v>0</v>
      </c>
      <c r="E769" s="67">
        <v>0</v>
      </c>
      <c r="F769" s="67">
        <v>0</v>
      </c>
      <c r="G769" s="67">
        <v>0</v>
      </c>
    </row>
    <row r="770" spans="1:8" s="73" customFormat="1" ht="26.25" x14ac:dyDescent="0.25">
      <c r="A770" s="227">
        <v>424</v>
      </c>
      <c r="B770" s="229" t="s">
        <v>183</v>
      </c>
      <c r="C770" s="216">
        <v>0</v>
      </c>
      <c r="D770" s="68">
        <v>0</v>
      </c>
      <c r="E770" s="67">
        <v>0</v>
      </c>
      <c r="F770" s="67">
        <v>0</v>
      </c>
      <c r="G770" s="67">
        <v>0</v>
      </c>
    </row>
    <row r="771" spans="1:8" s="73" customFormat="1" x14ac:dyDescent="0.25">
      <c r="A771" s="221">
        <v>4241</v>
      </c>
      <c r="B771" s="208" t="s">
        <v>184</v>
      </c>
      <c r="C771" s="216">
        <v>0</v>
      </c>
      <c r="D771" s="68">
        <v>0</v>
      </c>
      <c r="E771" s="67">
        <v>0</v>
      </c>
      <c r="F771" s="67">
        <v>0</v>
      </c>
      <c r="G771" s="67">
        <v>0</v>
      </c>
    </row>
    <row r="772" spans="1:8" s="73" customFormat="1" ht="27.75" customHeight="1" x14ac:dyDescent="0.25">
      <c r="A772" s="221">
        <v>45</v>
      </c>
      <c r="B772" s="208" t="s">
        <v>81</v>
      </c>
      <c r="C772" s="216">
        <v>67500</v>
      </c>
      <c r="D772" s="68">
        <v>0</v>
      </c>
      <c r="E772" s="67">
        <v>0</v>
      </c>
      <c r="F772" s="67">
        <v>0</v>
      </c>
      <c r="G772" s="67">
        <v>0</v>
      </c>
      <c r="H772" s="189"/>
    </row>
    <row r="773" spans="1:8" s="73" customFormat="1" x14ac:dyDescent="0.25">
      <c r="A773" s="221">
        <v>451</v>
      </c>
      <c r="B773" s="208" t="s">
        <v>208</v>
      </c>
      <c r="C773" s="216">
        <v>67500</v>
      </c>
      <c r="D773" s="68">
        <v>0</v>
      </c>
      <c r="E773" s="67">
        <v>0</v>
      </c>
      <c r="F773" s="67">
        <v>0</v>
      </c>
      <c r="G773" s="67">
        <v>0</v>
      </c>
      <c r="H773" s="189"/>
    </row>
    <row r="774" spans="1:8" s="73" customFormat="1" x14ac:dyDescent="0.25">
      <c r="A774" s="221">
        <v>4511</v>
      </c>
      <c r="B774" s="208" t="s">
        <v>208</v>
      </c>
      <c r="C774" s="216">
        <v>67500</v>
      </c>
      <c r="D774" s="68">
        <v>0</v>
      </c>
      <c r="E774" s="67">
        <v>0</v>
      </c>
      <c r="F774" s="67">
        <v>0</v>
      </c>
      <c r="G774" s="67">
        <v>0</v>
      </c>
      <c r="H774" s="189"/>
    </row>
    <row r="775" spans="1:8" s="73" customFormat="1" x14ac:dyDescent="0.25">
      <c r="A775" s="221">
        <v>454</v>
      </c>
      <c r="B775" s="208" t="s">
        <v>209</v>
      </c>
      <c r="C775" s="216">
        <v>0</v>
      </c>
      <c r="D775" s="68">
        <v>0</v>
      </c>
      <c r="E775" s="67">
        <v>0</v>
      </c>
      <c r="F775" s="67">
        <v>0</v>
      </c>
      <c r="G775" s="67">
        <v>0</v>
      </c>
      <c r="H775" s="189"/>
    </row>
    <row r="776" spans="1:8" s="73" customFormat="1" x14ac:dyDescent="0.25">
      <c r="A776" s="221">
        <v>4541</v>
      </c>
      <c r="B776" s="208" t="s">
        <v>209</v>
      </c>
      <c r="C776" s="216">
        <v>0</v>
      </c>
      <c r="D776" s="68">
        <v>0</v>
      </c>
      <c r="E776" s="67">
        <v>0</v>
      </c>
      <c r="F776" s="67">
        <v>0</v>
      </c>
      <c r="G776" s="67">
        <v>0</v>
      </c>
      <c r="H776" s="189"/>
    </row>
  </sheetData>
  <mergeCells count="5">
    <mergeCell ref="A2:G2"/>
    <mergeCell ref="A7:G7"/>
    <mergeCell ref="A8:G8"/>
    <mergeCell ref="A9:G9"/>
    <mergeCell ref="A19:B19"/>
  </mergeCells>
  <pageMargins left="0.7" right="0.7" top="0.75" bottom="0.75" header="0.3" footer="0.3"/>
  <pageSetup paperSize="9" scale="66" fitToHeight="0" orientation="landscape" r:id="rId1"/>
  <rowBreaks count="18" manualBreakCount="18">
    <brk id="43" max="6" man="1"/>
    <brk id="89" max="6" man="1"/>
    <brk id="131" max="6" man="1"/>
    <brk id="193" max="6" man="1"/>
    <brk id="238" max="6" man="1"/>
    <brk id="252" max="6" man="1"/>
    <brk id="297" max="6" man="1"/>
    <brk id="314" max="6" man="1"/>
    <brk id="359" max="6" man="1"/>
    <brk id="374" max="6" man="1"/>
    <brk id="435" max="6" man="1"/>
    <brk id="495" max="6" man="1"/>
    <brk id="554" max="6" man="1"/>
    <brk id="602" max="6" man="1"/>
    <brk id="616" max="6" man="1"/>
    <brk id="660" max="6" man="1"/>
    <brk id="703" max="6" man="1"/>
    <brk id="740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A45C9-7B1E-46D6-8FEE-A0822FD4584D}">
  <sheetPr>
    <pageSetUpPr fitToPage="1"/>
  </sheetPr>
  <dimension ref="A1:F734"/>
  <sheetViews>
    <sheetView zoomScaleNormal="100" workbookViewId="0"/>
  </sheetViews>
  <sheetFormatPr defaultRowHeight="15" x14ac:dyDescent="0.25"/>
  <cols>
    <col min="1" max="1" width="10.7109375" style="100" customWidth="1"/>
    <col min="2" max="2" width="9.42578125" style="100" customWidth="1"/>
    <col min="3" max="3" width="49.5703125" style="101" customWidth="1"/>
    <col min="4" max="5" width="13.140625" style="100" customWidth="1"/>
    <col min="6" max="6" width="13.42578125" style="100" customWidth="1"/>
  </cols>
  <sheetData>
    <row r="1" spans="1:6" ht="15.75" x14ac:dyDescent="0.25">
      <c r="A1" s="98" t="s">
        <v>212</v>
      </c>
      <c r="B1" s="99"/>
      <c r="C1" s="100"/>
      <c r="D1" s="101" t="s">
        <v>213</v>
      </c>
      <c r="E1" s="101"/>
    </row>
    <row r="2" spans="1:6" ht="15.75" x14ac:dyDescent="0.25">
      <c r="A2" s="98" t="s">
        <v>214</v>
      </c>
      <c r="B2" s="99"/>
      <c r="C2" s="100"/>
      <c r="D2" s="101" t="s">
        <v>215</v>
      </c>
      <c r="E2" s="101"/>
    </row>
    <row r="3" spans="1:6" ht="15.75" x14ac:dyDescent="0.25">
      <c r="A3" s="98" t="s">
        <v>216</v>
      </c>
      <c r="B3" s="99"/>
      <c r="C3" s="100"/>
      <c r="D3" s="101" t="s">
        <v>217</v>
      </c>
      <c r="E3" s="101"/>
    </row>
    <row r="4" spans="1:6" ht="15.75" x14ac:dyDescent="0.25">
      <c r="A4" s="98" t="s">
        <v>218</v>
      </c>
      <c r="B4" s="99"/>
      <c r="C4" s="100"/>
      <c r="D4" s="101" t="s">
        <v>219</v>
      </c>
      <c r="E4" s="101"/>
    </row>
    <row r="5" spans="1:6" x14ac:dyDescent="0.25">
      <c r="A5" s="99"/>
      <c r="B5" s="99"/>
      <c r="C5" s="100"/>
      <c r="D5" s="101" t="s">
        <v>220</v>
      </c>
      <c r="E5" s="101"/>
    </row>
    <row r="6" spans="1:6" ht="15.75" x14ac:dyDescent="0.25">
      <c r="A6" s="102" t="s">
        <v>221</v>
      </c>
      <c r="B6" s="103" t="s">
        <v>222</v>
      </c>
      <c r="C6" s="100"/>
      <c r="D6" s="101" t="s">
        <v>223</v>
      </c>
      <c r="E6" s="101"/>
      <c r="F6" s="101"/>
    </row>
    <row r="7" spans="1:6" ht="15.75" x14ac:dyDescent="0.25">
      <c r="A7" s="102" t="s">
        <v>224</v>
      </c>
      <c r="B7" s="104" t="s">
        <v>735</v>
      </c>
      <c r="D7" s="105" t="s">
        <v>225</v>
      </c>
      <c r="E7" s="106" t="s">
        <v>226</v>
      </c>
      <c r="F7" s="101"/>
    </row>
    <row r="8" spans="1:6" ht="15.75" x14ac:dyDescent="0.25">
      <c r="A8" s="102"/>
      <c r="B8" s="104"/>
      <c r="D8" s="105" t="s">
        <v>104</v>
      </c>
      <c r="E8" s="106" t="s">
        <v>108</v>
      </c>
      <c r="F8" s="101"/>
    </row>
    <row r="9" spans="1:6" ht="15.75" x14ac:dyDescent="0.25">
      <c r="A9" s="102"/>
      <c r="B9" s="104"/>
      <c r="D9" s="105" t="s">
        <v>106</v>
      </c>
      <c r="E9" s="106" t="s">
        <v>109</v>
      </c>
      <c r="F9" s="101"/>
    </row>
    <row r="10" spans="1:6" ht="15.75" x14ac:dyDescent="0.25">
      <c r="A10" s="102"/>
      <c r="B10" s="104"/>
      <c r="D10" s="101" t="s">
        <v>227</v>
      </c>
      <c r="E10" s="101"/>
      <c r="F10" s="101" t="s">
        <v>228</v>
      </c>
    </row>
    <row r="11" spans="1:6" ht="15.75" x14ac:dyDescent="0.25">
      <c r="A11" s="102"/>
      <c r="B11" s="104"/>
      <c r="D11" s="101"/>
      <c r="E11" s="101"/>
      <c r="F11" s="101" t="s">
        <v>229</v>
      </c>
    </row>
    <row r="12" spans="1:6" ht="15.75" x14ac:dyDescent="0.25">
      <c r="A12" s="102"/>
      <c r="F12" s="101"/>
    </row>
    <row r="13" spans="1:6" ht="30.75" x14ac:dyDescent="0.3">
      <c r="A13" s="107"/>
      <c r="C13" s="283" t="s">
        <v>736</v>
      </c>
      <c r="F13" s="103"/>
    </row>
    <row r="14" spans="1:6" ht="19.5" x14ac:dyDescent="0.3">
      <c r="A14" s="107"/>
      <c r="C14" s="99"/>
    </row>
    <row r="15" spans="1:6" ht="36.75" x14ac:dyDescent="0.25">
      <c r="A15" s="108" t="s">
        <v>230</v>
      </c>
      <c r="B15" s="330" t="s">
        <v>231</v>
      </c>
      <c r="C15" s="330"/>
      <c r="D15" s="109">
        <v>20950883747</v>
      </c>
      <c r="E15" s="109"/>
    </row>
    <row r="16" spans="1:6" x14ac:dyDescent="0.25">
      <c r="A16" s="331" t="s">
        <v>232</v>
      </c>
      <c r="B16" s="331" t="s">
        <v>233</v>
      </c>
      <c r="C16" s="331" t="s">
        <v>234</v>
      </c>
      <c r="D16" s="334" t="s">
        <v>235</v>
      </c>
      <c r="E16" s="332" t="s">
        <v>236</v>
      </c>
      <c r="F16" s="332" t="s">
        <v>237</v>
      </c>
    </row>
    <row r="17" spans="1:6" x14ac:dyDescent="0.25">
      <c r="A17" s="331"/>
      <c r="B17" s="331"/>
      <c r="C17" s="331"/>
      <c r="D17" s="334"/>
      <c r="E17" s="332"/>
      <c r="F17" s="332"/>
    </row>
    <row r="18" spans="1:6" x14ac:dyDescent="0.25">
      <c r="A18" s="110"/>
      <c r="B18" s="111" t="s">
        <v>238</v>
      </c>
      <c r="C18" s="110" t="s">
        <v>239</v>
      </c>
      <c r="D18" s="112">
        <f>D19+D20</f>
        <v>1728228.1400000001</v>
      </c>
      <c r="E18" s="112">
        <f t="shared" ref="E18:F18" si="0">E19+E20</f>
        <v>1825228.1400000001</v>
      </c>
      <c r="F18" s="112">
        <f t="shared" si="0"/>
        <v>1925228.1400000001</v>
      </c>
    </row>
    <row r="19" spans="1:6" x14ac:dyDescent="0.25">
      <c r="A19" s="333" t="s">
        <v>240</v>
      </c>
      <c r="B19" s="333"/>
      <c r="C19" s="333"/>
      <c r="D19" s="112">
        <f>D21+D29</f>
        <v>149728.14000000001</v>
      </c>
      <c r="E19" s="112">
        <f t="shared" ref="E19:F19" si="1">E21+E29</f>
        <v>149728.14000000001</v>
      </c>
      <c r="F19" s="112">
        <f t="shared" si="1"/>
        <v>149728.14000000001</v>
      </c>
    </row>
    <row r="20" spans="1:6" x14ac:dyDescent="0.25">
      <c r="A20" s="333" t="s">
        <v>241</v>
      </c>
      <c r="B20" s="333"/>
      <c r="C20" s="333"/>
      <c r="D20" s="112">
        <f>D45</f>
        <v>1578500</v>
      </c>
      <c r="E20" s="112">
        <f>E45</f>
        <v>1675500</v>
      </c>
      <c r="F20" s="112">
        <f>F45</f>
        <v>1775500</v>
      </c>
    </row>
    <row r="21" spans="1:6" ht="15" customHeight="1" x14ac:dyDescent="0.25">
      <c r="A21" s="288" t="s">
        <v>242</v>
      </c>
      <c r="B21" s="289"/>
      <c r="C21" s="289" t="s">
        <v>243</v>
      </c>
      <c r="D21" s="290">
        <f>D22</f>
        <v>132060.64000000001</v>
      </c>
      <c r="E21" s="290">
        <f t="shared" ref="E21:F21" si="2">E22</f>
        <v>132060.64000000001</v>
      </c>
      <c r="F21" s="290">
        <f t="shared" si="2"/>
        <v>132060.64000000001</v>
      </c>
    </row>
    <row r="22" spans="1:6" ht="15" customHeight="1" x14ac:dyDescent="0.25">
      <c r="A22" s="286"/>
      <c r="B22" s="291">
        <v>6</v>
      </c>
      <c r="C22" s="122" t="s">
        <v>25</v>
      </c>
      <c r="D22" s="292">
        <f>D23</f>
        <v>132060.64000000001</v>
      </c>
      <c r="E22" s="292">
        <f t="shared" ref="E22:F23" si="3">E23</f>
        <v>132060.64000000001</v>
      </c>
      <c r="F22" s="292">
        <f t="shared" si="3"/>
        <v>132060.64000000001</v>
      </c>
    </row>
    <row r="23" spans="1:6" ht="32.25" customHeight="1" x14ac:dyDescent="0.25">
      <c r="A23" s="286"/>
      <c r="B23" s="291">
        <v>67</v>
      </c>
      <c r="C23" s="293" t="s">
        <v>68</v>
      </c>
      <c r="D23" s="292">
        <f>D24</f>
        <v>132060.64000000001</v>
      </c>
      <c r="E23" s="292">
        <f t="shared" si="3"/>
        <v>132060.64000000001</v>
      </c>
      <c r="F23" s="292">
        <f t="shared" si="3"/>
        <v>132060.64000000001</v>
      </c>
    </row>
    <row r="24" spans="1:6" ht="30" x14ac:dyDescent="0.25">
      <c r="A24" s="286"/>
      <c r="B24" s="291">
        <v>671</v>
      </c>
      <c r="C24" s="293" t="s">
        <v>778</v>
      </c>
      <c r="D24" s="292">
        <f>D25+D27</f>
        <v>132060.64000000001</v>
      </c>
      <c r="E24" s="292">
        <f t="shared" ref="E24:F24" si="4">E25+E27</f>
        <v>132060.64000000001</v>
      </c>
      <c r="F24" s="292">
        <f t="shared" si="4"/>
        <v>132060.64000000001</v>
      </c>
    </row>
    <row r="25" spans="1:6" ht="27.75" customHeight="1" x14ac:dyDescent="0.25">
      <c r="A25" s="286"/>
      <c r="B25" s="291">
        <v>6711</v>
      </c>
      <c r="C25" s="293" t="s">
        <v>779</v>
      </c>
      <c r="D25" s="287">
        <v>122060.64</v>
      </c>
      <c r="E25" s="287">
        <v>122060.64</v>
      </c>
      <c r="F25" s="287">
        <v>122060.64</v>
      </c>
    </row>
    <row r="26" spans="1:6" ht="30" x14ac:dyDescent="0.25">
      <c r="A26" s="115"/>
      <c r="B26" s="285">
        <v>671110</v>
      </c>
      <c r="C26" s="294" t="s">
        <v>244</v>
      </c>
      <c r="D26" s="114">
        <v>122060.64</v>
      </c>
      <c r="E26" s="114">
        <v>122060.64</v>
      </c>
      <c r="F26" s="114">
        <v>122060.64</v>
      </c>
    </row>
    <row r="27" spans="1:6" ht="30" x14ac:dyDescent="0.25">
      <c r="A27" s="115"/>
      <c r="B27" s="286">
        <v>6712</v>
      </c>
      <c r="C27" s="293" t="s">
        <v>783</v>
      </c>
      <c r="D27" s="287">
        <v>10000</v>
      </c>
      <c r="E27" s="287">
        <v>10000</v>
      </c>
      <c r="F27" s="287">
        <v>10000</v>
      </c>
    </row>
    <row r="28" spans="1:6" x14ac:dyDescent="0.25">
      <c r="A28" s="115"/>
      <c r="B28" s="285">
        <v>671210</v>
      </c>
      <c r="C28" s="294" t="s">
        <v>245</v>
      </c>
      <c r="D28" s="114">
        <v>10000</v>
      </c>
      <c r="E28" s="114">
        <v>10000</v>
      </c>
      <c r="F28" s="114">
        <v>10000</v>
      </c>
    </row>
    <row r="29" spans="1:6" ht="15" customHeight="1" x14ac:dyDescent="0.25">
      <c r="A29" s="288" t="s">
        <v>776</v>
      </c>
      <c r="B29" s="295"/>
      <c r="C29" s="295" t="s">
        <v>777</v>
      </c>
      <c r="D29" s="117">
        <f>D30</f>
        <v>17667.5</v>
      </c>
      <c r="E29" s="117">
        <f t="shared" ref="E29:F29" si="5">E30</f>
        <v>17667.5</v>
      </c>
      <c r="F29" s="117">
        <f t="shared" si="5"/>
        <v>17667.5</v>
      </c>
    </row>
    <row r="30" spans="1:6" ht="15" customHeight="1" x14ac:dyDescent="0.25">
      <c r="A30" s="286"/>
      <c r="B30" s="291">
        <v>6</v>
      </c>
      <c r="C30" s="122" t="s">
        <v>25</v>
      </c>
      <c r="D30" s="292">
        <f>D31</f>
        <v>17667.5</v>
      </c>
      <c r="E30" s="292">
        <f t="shared" ref="E30:F31" si="6">E31</f>
        <v>17667.5</v>
      </c>
      <c r="F30" s="292">
        <f t="shared" si="6"/>
        <v>17667.5</v>
      </c>
    </row>
    <row r="31" spans="1:6" ht="32.25" customHeight="1" x14ac:dyDescent="0.25">
      <c r="A31" s="286"/>
      <c r="B31" s="291">
        <v>67</v>
      </c>
      <c r="C31" s="293" t="s">
        <v>68</v>
      </c>
      <c r="D31" s="292">
        <f>D32</f>
        <v>17667.5</v>
      </c>
      <c r="E31" s="292">
        <f t="shared" si="6"/>
        <v>17667.5</v>
      </c>
      <c r="F31" s="292">
        <f t="shared" si="6"/>
        <v>17667.5</v>
      </c>
    </row>
    <row r="32" spans="1:6" ht="30" x14ac:dyDescent="0.25">
      <c r="A32" s="286"/>
      <c r="B32" s="291">
        <v>671</v>
      </c>
      <c r="C32" s="293" t="s">
        <v>778</v>
      </c>
      <c r="D32" s="292">
        <f>D33+D38</f>
        <v>17667.5</v>
      </c>
      <c r="E32" s="292">
        <f t="shared" ref="E32:F32" si="7">E33+E38</f>
        <v>17667.5</v>
      </c>
      <c r="F32" s="292">
        <f t="shared" si="7"/>
        <v>17667.5</v>
      </c>
    </row>
    <row r="33" spans="1:6" ht="25.5" customHeight="1" x14ac:dyDescent="0.25">
      <c r="A33" s="286"/>
      <c r="B33" s="291">
        <v>6711</v>
      </c>
      <c r="C33" s="293" t="s">
        <v>779</v>
      </c>
      <c r="D33" s="292">
        <f>D34+D35+D36+D37</f>
        <v>14167.5</v>
      </c>
      <c r="E33" s="292">
        <f t="shared" ref="E33:F33" si="8">E34+E35+E36+E37</f>
        <v>14167.5</v>
      </c>
      <c r="F33" s="292">
        <f t="shared" si="8"/>
        <v>14167.5</v>
      </c>
    </row>
    <row r="34" spans="1:6" x14ac:dyDescent="0.25">
      <c r="A34" s="115"/>
      <c r="B34" s="130">
        <v>671111</v>
      </c>
      <c r="C34" s="129" t="s">
        <v>246</v>
      </c>
      <c r="D34" s="114">
        <f>180+750+275+9500</f>
        <v>10705</v>
      </c>
      <c r="E34" s="114">
        <v>10705</v>
      </c>
      <c r="F34" s="114">
        <v>10705</v>
      </c>
    </row>
    <row r="35" spans="1:6" x14ac:dyDescent="0.25">
      <c r="A35" s="115"/>
      <c r="B35" s="130">
        <v>671112</v>
      </c>
      <c r="C35" s="129" t="s">
        <v>247</v>
      </c>
      <c r="D35" s="114">
        <v>750</v>
      </c>
      <c r="E35" s="114">
        <v>750</v>
      </c>
      <c r="F35" s="114">
        <v>750</v>
      </c>
    </row>
    <row r="36" spans="1:6" x14ac:dyDescent="0.25">
      <c r="A36" s="115"/>
      <c r="B36" s="130">
        <v>671113</v>
      </c>
      <c r="C36" s="129" t="s">
        <v>248</v>
      </c>
      <c r="D36" s="114">
        <v>1212.5</v>
      </c>
      <c r="E36" s="114">
        <v>1212.5</v>
      </c>
      <c r="F36" s="114">
        <v>1212.5</v>
      </c>
    </row>
    <row r="37" spans="1:6" x14ac:dyDescent="0.25">
      <c r="A37" s="115"/>
      <c r="B37" s="130">
        <v>671119</v>
      </c>
      <c r="C37" s="129" t="s">
        <v>249</v>
      </c>
      <c r="D37" s="114">
        <v>1500</v>
      </c>
      <c r="E37" s="114">
        <v>1500</v>
      </c>
      <c r="F37" s="114">
        <v>1500</v>
      </c>
    </row>
    <row r="38" spans="1:6" ht="30" x14ac:dyDescent="0.25">
      <c r="A38" s="115"/>
      <c r="B38" s="286">
        <v>6712</v>
      </c>
      <c r="C38" s="293" t="s">
        <v>783</v>
      </c>
      <c r="D38" s="287">
        <f>D39</f>
        <v>3500</v>
      </c>
      <c r="E38" s="287">
        <f t="shared" ref="E38:F38" si="9">E39</f>
        <v>3500</v>
      </c>
      <c r="F38" s="287">
        <f t="shared" si="9"/>
        <v>3500</v>
      </c>
    </row>
    <row r="39" spans="1:6" x14ac:dyDescent="0.25">
      <c r="A39" s="113"/>
      <c r="B39" s="130">
        <v>671211</v>
      </c>
      <c r="C39" s="129" t="s">
        <v>737</v>
      </c>
      <c r="D39" s="114">
        <v>3500</v>
      </c>
      <c r="E39" s="114">
        <v>3500</v>
      </c>
      <c r="F39" s="114">
        <v>3500</v>
      </c>
    </row>
    <row r="40" spans="1:6" x14ac:dyDescent="0.25">
      <c r="A40" s="133"/>
      <c r="B40" s="123">
        <v>9</v>
      </c>
      <c r="C40" s="122" t="s">
        <v>71</v>
      </c>
      <c r="D40" s="124">
        <v>0</v>
      </c>
      <c r="E40" s="124">
        <v>0</v>
      </c>
      <c r="F40" s="124">
        <v>0</v>
      </c>
    </row>
    <row r="41" spans="1:6" x14ac:dyDescent="0.25">
      <c r="A41" s="133"/>
      <c r="B41" s="123">
        <v>92</v>
      </c>
      <c r="C41" s="122" t="s">
        <v>72</v>
      </c>
      <c r="D41" s="124">
        <f>D42</f>
        <v>0</v>
      </c>
      <c r="E41" s="124">
        <f t="shared" ref="E41:F43" si="10">E42</f>
        <v>0</v>
      </c>
      <c r="F41" s="124">
        <f t="shared" si="10"/>
        <v>0</v>
      </c>
    </row>
    <row r="42" spans="1:6" x14ac:dyDescent="0.25">
      <c r="A42" s="133"/>
      <c r="B42" s="123">
        <v>922</v>
      </c>
      <c r="C42" s="122" t="s">
        <v>270</v>
      </c>
      <c r="D42" s="124">
        <f>D43</f>
        <v>0</v>
      </c>
      <c r="E42" s="124">
        <f t="shared" si="10"/>
        <v>0</v>
      </c>
      <c r="F42" s="124">
        <f t="shared" si="10"/>
        <v>0</v>
      </c>
    </row>
    <row r="43" spans="1:6" x14ac:dyDescent="0.25">
      <c r="A43" s="133"/>
      <c r="B43" s="123">
        <v>9221</v>
      </c>
      <c r="C43" s="122" t="s">
        <v>271</v>
      </c>
      <c r="D43" s="124">
        <f>D44</f>
        <v>0</v>
      </c>
      <c r="E43" s="124">
        <f t="shared" si="10"/>
        <v>0</v>
      </c>
      <c r="F43" s="124">
        <f t="shared" si="10"/>
        <v>0</v>
      </c>
    </row>
    <row r="44" spans="1:6" x14ac:dyDescent="0.25">
      <c r="A44" s="133"/>
      <c r="B44" s="130">
        <v>92211</v>
      </c>
      <c r="C44" s="129" t="s">
        <v>780</v>
      </c>
      <c r="D44" s="131">
        <v>0</v>
      </c>
      <c r="E44" s="131">
        <v>0</v>
      </c>
      <c r="F44" s="131">
        <v>0</v>
      </c>
    </row>
    <row r="45" spans="1:6" x14ac:dyDescent="0.25">
      <c r="A45" s="335" t="s">
        <v>250</v>
      </c>
      <c r="B45" s="336"/>
      <c r="C45" s="337"/>
      <c r="D45" s="118">
        <f>D46+D64+D98+D111+D124+D135</f>
        <v>1578500</v>
      </c>
      <c r="E45" s="118">
        <f>E46+E64+E98+E111+E124+E135</f>
        <v>1675500</v>
      </c>
      <c r="F45" s="118">
        <f>F46+F64+F98+F111+F124+F135</f>
        <v>1775500</v>
      </c>
    </row>
    <row r="46" spans="1:6" x14ac:dyDescent="0.25">
      <c r="A46" s="119" t="s">
        <v>251</v>
      </c>
      <c r="B46" s="120" t="s">
        <v>252</v>
      </c>
      <c r="C46" s="119" t="s">
        <v>253</v>
      </c>
      <c r="D46" s="121">
        <f>D47+D59</f>
        <v>5000</v>
      </c>
      <c r="E46" s="121">
        <f t="shared" ref="E46:F46" si="11">E47+E59</f>
        <v>5000</v>
      </c>
      <c r="F46" s="121">
        <f t="shared" si="11"/>
        <v>5000</v>
      </c>
    </row>
    <row r="47" spans="1:6" x14ac:dyDescent="0.25">
      <c r="A47" s="122"/>
      <c r="B47" s="123">
        <v>6</v>
      </c>
      <c r="C47" s="122" t="s">
        <v>25</v>
      </c>
      <c r="D47" s="124">
        <f>D48</f>
        <v>3250</v>
      </c>
      <c r="E47" s="124">
        <v>3250</v>
      </c>
      <c r="F47" s="124">
        <v>3250</v>
      </c>
    </row>
    <row r="48" spans="1:6" ht="30" x14ac:dyDescent="0.25">
      <c r="A48" s="122"/>
      <c r="B48" s="123">
        <v>66</v>
      </c>
      <c r="C48" s="122" t="s">
        <v>67</v>
      </c>
      <c r="D48" s="124">
        <f>D49</f>
        <v>3250</v>
      </c>
      <c r="E48" s="124">
        <v>3250</v>
      </c>
      <c r="F48" s="124">
        <v>3250</v>
      </c>
    </row>
    <row r="49" spans="1:6" x14ac:dyDescent="0.25">
      <c r="A49" s="122"/>
      <c r="B49" s="123">
        <v>663</v>
      </c>
      <c r="C49" s="125" t="s">
        <v>254</v>
      </c>
      <c r="D49" s="124">
        <f>D50+D55</f>
        <v>3250</v>
      </c>
      <c r="E49" s="124">
        <v>3250</v>
      </c>
      <c r="F49" s="124">
        <v>3250</v>
      </c>
    </row>
    <row r="50" spans="1:6" x14ac:dyDescent="0.25">
      <c r="A50" s="122"/>
      <c r="B50" s="123">
        <v>6631</v>
      </c>
      <c r="C50" s="122" t="s">
        <v>194</v>
      </c>
      <c r="D50" s="124">
        <f>D51+D54+D52+D53</f>
        <v>3050</v>
      </c>
      <c r="E50" s="124">
        <v>3050</v>
      </c>
      <c r="F50" s="124">
        <v>3050</v>
      </c>
    </row>
    <row r="51" spans="1:6" x14ac:dyDescent="0.25">
      <c r="A51" s="126" t="s">
        <v>255</v>
      </c>
      <c r="B51" s="127">
        <v>66311</v>
      </c>
      <c r="C51" s="126" t="s">
        <v>256</v>
      </c>
      <c r="D51" s="128">
        <v>0</v>
      </c>
      <c r="E51" s="128">
        <v>0</v>
      </c>
      <c r="F51" s="128">
        <v>0</v>
      </c>
    </row>
    <row r="52" spans="1:6" x14ac:dyDescent="0.25">
      <c r="A52" s="129" t="s">
        <v>257</v>
      </c>
      <c r="B52" s="127">
        <v>66312</v>
      </c>
      <c r="C52" s="126" t="s">
        <v>258</v>
      </c>
      <c r="D52" s="128">
        <v>0</v>
      </c>
      <c r="E52" s="128">
        <v>0</v>
      </c>
      <c r="F52" s="128">
        <v>0</v>
      </c>
    </row>
    <row r="53" spans="1:6" x14ac:dyDescent="0.25">
      <c r="A53" s="129" t="s">
        <v>259</v>
      </c>
      <c r="B53" s="127">
        <v>66313</v>
      </c>
      <c r="C53" s="126" t="s">
        <v>260</v>
      </c>
      <c r="D53" s="128">
        <v>2500</v>
      </c>
      <c r="E53" s="128">
        <v>2500</v>
      </c>
      <c r="F53" s="128">
        <v>2500</v>
      </c>
    </row>
    <row r="54" spans="1:6" ht="30" x14ac:dyDescent="0.25">
      <c r="A54" s="126" t="s">
        <v>261</v>
      </c>
      <c r="B54" s="127">
        <v>66314</v>
      </c>
      <c r="C54" s="126" t="s">
        <v>262</v>
      </c>
      <c r="D54" s="128">
        <v>550</v>
      </c>
      <c r="E54" s="128">
        <v>550</v>
      </c>
      <c r="F54" s="128">
        <v>550</v>
      </c>
    </row>
    <row r="55" spans="1:6" x14ac:dyDescent="0.25">
      <c r="A55" s="122"/>
      <c r="B55" s="123">
        <v>6632</v>
      </c>
      <c r="C55" s="122" t="s">
        <v>263</v>
      </c>
      <c r="D55" s="124">
        <f>D58+D57+D56</f>
        <v>200</v>
      </c>
      <c r="E55" s="124">
        <v>200</v>
      </c>
      <c r="F55" s="124">
        <v>200</v>
      </c>
    </row>
    <row r="56" spans="1:6" x14ac:dyDescent="0.25">
      <c r="A56" s="129" t="s">
        <v>264</v>
      </c>
      <c r="B56" s="130">
        <v>66322</v>
      </c>
      <c r="C56" s="126" t="s">
        <v>265</v>
      </c>
      <c r="D56" s="131">
        <v>0</v>
      </c>
      <c r="E56" s="131">
        <v>0</v>
      </c>
      <c r="F56" s="131">
        <v>0</v>
      </c>
    </row>
    <row r="57" spans="1:6" x14ac:dyDescent="0.25">
      <c r="A57" s="129" t="s">
        <v>266</v>
      </c>
      <c r="B57" s="130">
        <v>66323</v>
      </c>
      <c r="C57" s="126" t="s">
        <v>267</v>
      </c>
      <c r="D57" s="131">
        <v>200</v>
      </c>
      <c r="E57" s="131">
        <v>200</v>
      </c>
      <c r="F57" s="131">
        <v>200</v>
      </c>
    </row>
    <row r="58" spans="1:6" ht="30" x14ac:dyDescent="0.25">
      <c r="A58" s="132" t="s">
        <v>268</v>
      </c>
      <c r="B58" s="127">
        <v>66324</v>
      </c>
      <c r="C58" s="126" t="s">
        <v>269</v>
      </c>
      <c r="D58" s="131">
        <v>0</v>
      </c>
      <c r="E58" s="131">
        <v>0</v>
      </c>
      <c r="F58" s="131">
        <v>0</v>
      </c>
    </row>
    <row r="59" spans="1:6" x14ac:dyDescent="0.25">
      <c r="A59" s="133"/>
      <c r="B59" s="123">
        <v>9</v>
      </c>
      <c r="C59" s="122" t="s">
        <v>71</v>
      </c>
      <c r="D59" s="124">
        <f>D60</f>
        <v>1750</v>
      </c>
      <c r="E59" s="124">
        <v>1750</v>
      </c>
      <c r="F59" s="124">
        <v>1750</v>
      </c>
    </row>
    <row r="60" spans="1:6" x14ac:dyDescent="0.25">
      <c r="A60" s="133"/>
      <c r="B60" s="123">
        <v>92</v>
      </c>
      <c r="C60" s="122" t="s">
        <v>72</v>
      </c>
      <c r="D60" s="124">
        <f>D61</f>
        <v>1750</v>
      </c>
      <c r="E60" s="124">
        <v>1750</v>
      </c>
      <c r="F60" s="124">
        <v>1750</v>
      </c>
    </row>
    <row r="61" spans="1:6" x14ac:dyDescent="0.25">
      <c r="A61" s="133"/>
      <c r="B61" s="123">
        <v>922</v>
      </c>
      <c r="C61" s="122" t="s">
        <v>270</v>
      </c>
      <c r="D61" s="124">
        <f>D62</f>
        <v>1750</v>
      </c>
      <c r="E61" s="124">
        <v>1750</v>
      </c>
      <c r="F61" s="124">
        <v>1750</v>
      </c>
    </row>
    <row r="62" spans="1:6" x14ac:dyDescent="0.25">
      <c r="A62" s="133"/>
      <c r="B62" s="123">
        <v>9221</v>
      </c>
      <c r="C62" s="122" t="s">
        <v>271</v>
      </c>
      <c r="D62" s="124">
        <f>D63</f>
        <v>1750</v>
      </c>
      <c r="E62" s="124">
        <v>1750</v>
      </c>
      <c r="F62" s="124">
        <v>1750</v>
      </c>
    </row>
    <row r="63" spans="1:6" x14ac:dyDescent="0.25">
      <c r="A63" s="133" t="s">
        <v>272</v>
      </c>
      <c r="B63" s="130">
        <v>92211</v>
      </c>
      <c r="C63" s="129" t="s">
        <v>781</v>
      </c>
      <c r="D63" s="131">
        <v>1750</v>
      </c>
      <c r="E63" s="131">
        <v>1750</v>
      </c>
      <c r="F63" s="131">
        <v>1750</v>
      </c>
    </row>
    <row r="64" spans="1:6" x14ac:dyDescent="0.25">
      <c r="A64" s="119" t="s">
        <v>251</v>
      </c>
      <c r="B64" s="120" t="s">
        <v>273</v>
      </c>
      <c r="C64" s="119" t="s">
        <v>274</v>
      </c>
      <c r="D64" s="121">
        <f>D65+D93+D88</f>
        <v>21000</v>
      </c>
      <c r="E64" s="121">
        <f>E65+E93</f>
        <v>21000</v>
      </c>
      <c r="F64" s="121">
        <f>F65+F93</f>
        <v>21000</v>
      </c>
    </row>
    <row r="65" spans="1:6" x14ac:dyDescent="0.25">
      <c r="A65" s="122"/>
      <c r="B65" s="123">
        <v>6</v>
      </c>
      <c r="C65" s="122" t="s">
        <v>25</v>
      </c>
      <c r="D65" s="124">
        <f>D66+D75+D72+D84</f>
        <v>19000</v>
      </c>
      <c r="E65" s="124">
        <v>19000</v>
      </c>
      <c r="F65" s="124">
        <v>19000</v>
      </c>
    </row>
    <row r="66" spans="1:6" x14ac:dyDescent="0.25">
      <c r="A66" s="122"/>
      <c r="B66" s="123">
        <v>64</v>
      </c>
      <c r="C66" s="122" t="s">
        <v>65</v>
      </c>
      <c r="D66" s="124">
        <f>D67</f>
        <v>20</v>
      </c>
      <c r="E66" s="124">
        <v>20</v>
      </c>
      <c r="F66" s="124">
        <v>20</v>
      </c>
    </row>
    <row r="67" spans="1:6" x14ac:dyDescent="0.25">
      <c r="A67" s="122"/>
      <c r="B67" s="123">
        <v>641</v>
      </c>
      <c r="C67" s="122" t="s">
        <v>275</v>
      </c>
      <c r="D67" s="124">
        <f>D68</f>
        <v>20</v>
      </c>
      <c r="E67" s="124">
        <v>20</v>
      </c>
      <c r="F67" s="124">
        <v>20</v>
      </c>
    </row>
    <row r="68" spans="1:6" x14ac:dyDescent="0.25">
      <c r="A68" s="122"/>
      <c r="B68" s="123">
        <v>6413</v>
      </c>
      <c r="C68" s="122" t="s">
        <v>276</v>
      </c>
      <c r="D68" s="124">
        <f>D69</f>
        <v>20</v>
      </c>
      <c r="E68" s="124">
        <v>20</v>
      </c>
      <c r="F68" s="124">
        <v>20</v>
      </c>
    </row>
    <row r="69" spans="1:6" x14ac:dyDescent="0.25">
      <c r="A69" s="134" t="s">
        <v>277</v>
      </c>
      <c r="B69" s="135">
        <v>64132</v>
      </c>
      <c r="C69" s="134" t="s">
        <v>278</v>
      </c>
      <c r="D69" s="136">
        <v>20</v>
      </c>
      <c r="E69" s="136">
        <v>20</v>
      </c>
      <c r="F69" s="136">
        <v>20</v>
      </c>
    </row>
    <row r="70" spans="1:6" ht="30" x14ac:dyDescent="0.25">
      <c r="A70" s="134"/>
      <c r="B70" s="123">
        <v>65</v>
      </c>
      <c r="C70" s="122" t="s">
        <v>279</v>
      </c>
      <c r="D70" s="137">
        <v>3500</v>
      </c>
      <c r="E70" s="137">
        <v>3500</v>
      </c>
      <c r="F70" s="137">
        <v>3500</v>
      </c>
    </row>
    <row r="71" spans="1:6" x14ac:dyDescent="0.25">
      <c r="A71" s="134"/>
      <c r="B71" s="138">
        <v>652</v>
      </c>
      <c r="C71" s="122" t="s">
        <v>280</v>
      </c>
      <c r="D71" s="137">
        <v>3500</v>
      </c>
      <c r="E71" s="137">
        <v>3500</v>
      </c>
      <c r="F71" s="137">
        <v>3500</v>
      </c>
    </row>
    <row r="72" spans="1:6" x14ac:dyDescent="0.25">
      <c r="A72" s="122"/>
      <c r="B72" s="123">
        <v>6526</v>
      </c>
      <c r="C72" s="122" t="s">
        <v>281</v>
      </c>
      <c r="D72" s="124">
        <f>D73+D74</f>
        <v>3500</v>
      </c>
      <c r="E72" s="124">
        <v>3500</v>
      </c>
      <c r="F72" s="124">
        <v>3500</v>
      </c>
    </row>
    <row r="73" spans="1:6" x14ac:dyDescent="0.25">
      <c r="A73" s="126" t="s">
        <v>282</v>
      </c>
      <c r="B73" s="127">
        <v>65268</v>
      </c>
      <c r="C73" s="126" t="s">
        <v>53</v>
      </c>
      <c r="D73" s="128">
        <v>500</v>
      </c>
      <c r="E73" s="128">
        <v>500</v>
      </c>
      <c r="F73" s="128">
        <v>500</v>
      </c>
    </row>
    <row r="74" spans="1:6" x14ac:dyDescent="0.25">
      <c r="A74" s="126" t="s">
        <v>283</v>
      </c>
      <c r="B74" s="127">
        <v>65269</v>
      </c>
      <c r="C74" s="126" t="s">
        <v>284</v>
      </c>
      <c r="D74" s="128">
        <v>3000</v>
      </c>
      <c r="E74" s="128">
        <v>3000</v>
      </c>
      <c r="F74" s="128">
        <v>3000</v>
      </c>
    </row>
    <row r="75" spans="1:6" ht="30" x14ac:dyDescent="0.25">
      <c r="A75" s="122"/>
      <c r="B75" s="123">
        <v>66</v>
      </c>
      <c r="C75" s="122" t="s">
        <v>67</v>
      </c>
      <c r="D75" s="137">
        <f>D76+D81</f>
        <v>15480</v>
      </c>
      <c r="E75" s="137">
        <f t="shared" ref="E75:F75" si="12">E76+E81</f>
        <v>15480</v>
      </c>
      <c r="F75" s="137">
        <f t="shared" si="12"/>
        <v>15480</v>
      </c>
    </row>
    <row r="76" spans="1:6" ht="18" customHeight="1" x14ac:dyDescent="0.25">
      <c r="A76" s="122"/>
      <c r="B76" s="123">
        <v>661</v>
      </c>
      <c r="C76" s="122" t="s">
        <v>285</v>
      </c>
      <c r="D76" s="137">
        <f>D77+D79</f>
        <v>14980</v>
      </c>
      <c r="E76" s="137">
        <f t="shared" ref="E76:F76" si="13">E77+E79</f>
        <v>14980</v>
      </c>
      <c r="F76" s="137">
        <f t="shared" si="13"/>
        <v>14980</v>
      </c>
    </row>
    <row r="77" spans="1:6" x14ac:dyDescent="0.25">
      <c r="A77" s="122"/>
      <c r="B77" s="123">
        <v>6614</v>
      </c>
      <c r="C77" s="122" t="s">
        <v>286</v>
      </c>
      <c r="D77" s="137">
        <v>0</v>
      </c>
      <c r="E77" s="137">
        <v>0</v>
      </c>
      <c r="F77" s="137">
        <v>0</v>
      </c>
    </row>
    <row r="78" spans="1:6" x14ac:dyDescent="0.25">
      <c r="A78" s="126" t="s">
        <v>287</v>
      </c>
      <c r="B78" s="127">
        <v>66142</v>
      </c>
      <c r="C78" s="126" t="s">
        <v>286</v>
      </c>
      <c r="D78" s="128">
        <v>0</v>
      </c>
      <c r="E78" s="128">
        <v>0</v>
      </c>
      <c r="F78" s="128">
        <v>0</v>
      </c>
    </row>
    <row r="79" spans="1:6" x14ac:dyDescent="0.25">
      <c r="A79" s="122"/>
      <c r="B79" s="123">
        <v>6615</v>
      </c>
      <c r="C79" s="122" t="s">
        <v>288</v>
      </c>
      <c r="D79" s="139">
        <v>14980</v>
      </c>
      <c r="E79" s="139">
        <v>14980</v>
      </c>
      <c r="F79" s="139">
        <v>14980</v>
      </c>
    </row>
    <row r="80" spans="1:6" x14ac:dyDescent="0.25">
      <c r="A80" s="126" t="s">
        <v>289</v>
      </c>
      <c r="B80" s="127">
        <v>66151</v>
      </c>
      <c r="C80" s="126" t="s">
        <v>288</v>
      </c>
      <c r="D80" s="128">
        <v>14980</v>
      </c>
      <c r="E80" s="128">
        <v>14980</v>
      </c>
      <c r="F80" s="128">
        <v>14980</v>
      </c>
    </row>
    <row r="81" spans="1:6" x14ac:dyDescent="0.25">
      <c r="A81" s="126"/>
      <c r="B81" s="123">
        <v>663</v>
      </c>
      <c r="C81" s="125" t="s">
        <v>254</v>
      </c>
      <c r="D81" s="139">
        <v>500</v>
      </c>
      <c r="E81" s="139">
        <v>500</v>
      </c>
      <c r="F81" s="139">
        <v>500</v>
      </c>
    </row>
    <row r="82" spans="1:6" x14ac:dyDescent="0.25">
      <c r="A82" s="126" t="s">
        <v>290</v>
      </c>
      <c r="B82" s="127">
        <v>66311</v>
      </c>
      <c r="C82" s="126" t="s">
        <v>291</v>
      </c>
      <c r="D82" s="128">
        <v>500</v>
      </c>
      <c r="E82" s="128">
        <v>500</v>
      </c>
      <c r="F82" s="128">
        <v>500</v>
      </c>
    </row>
    <row r="83" spans="1:6" x14ac:dyDescent="0.25">
      <c r="A83" s="126" t="s">
        <v>292</v>
      </c>
      <c r="B83" s="127">
        <v>66313</v>
      </c>
      <c r="C83" s="126" t="s">
        <v>260</v>
      </c>
      <c r="D83" s="128">
        <v>0</v>
      </c>
      <c r="E83" s="128">
        <v>0</v>
      </c>
      <c r="F83" s="128">
        <v>0</v>
      </c>
    </row>
    <row r="84" spans="1:6" x14ac:dyDescent="0.25">
      <c r="A84" s="126"/>
      <c r="B84" s="140">
        <v>68</v>
      </c>
      <c r="C84" s="141" t="s">
        <v>69</v>
      </c>
      <c r="D84" s="139">
        <v>0</v>
      </c>
      <c r="E84" s="139">
        <v>0</v>
      </c>
      <c r="F84" s="139">
        <v>0</v>
      </c>
    </row>
    <row r="85" spans="1:6" x14ac:dyDescent="0.25">
      <c r="A85" s="126"/>
      <c r="B85" s="140">
        <v>683</v>
      </c>
      <c r="C85" s="141" t="s">
        <v>293</v>
      </c>
      <c r="D85" s="139">
        <v>0</v>
      </c>
      <c r="E85" s="139">
        <v>0</v>
      </c>
      <c r="F85" s="139">
        <v>0</v>
      </c>
    </row>
    <row r="86" spans="1:6" x14ac:dyDescent="0.25">
      <c r="A86" s="126"/>
      <c r="B86" s="140">
        <v>6831</v>
      </c>
      <c r="C86" s="141" t="s">
        <v>293</v>
      </c>
      <c r="D86" s="139">
        <v>0</v>
      </c>
      <c r="E86" s="139">
        <v>0</v>
      </c>
      <c r="F86" s="139">
        <v>0</v>
      </c>
    </row>
    <row r="87" spans="1:6" x14ac:dyDescent="0.25">
      <c r="A87" s="126" t="s">
        <v>294</v>
      </c>
      <c r="B87" s="127">
        <v>683110</v>
      </c>
      <c r="C87" s="126" t="s">
        <v>293</v>
      </c>
      <c r="D87" s="128">
        <v>0</v>
      </c>
      <c r="E87" s="128">
        <v>0</v>
      </c>
      <c r="F87" s="128">
        <v>0</v>
      </c>
    </row>
    <row r="88" spans="1:6" x14ac:dyDescent="0.25">
      <c r="A88" s="126"/>
      <c r="B88" s="140">
        <v>7</v>
      </c>
      <c r="C88" s="141" t="s">
        <v>29</v>
      </c>
      <c r="D88" s="139">
        <v>0</v>
      </c>
      <c r="E88" s="139">
        <v>0</v>
      </c>
      <c r="F88" s="139">
        <v>0</v>
      </c>
    </row>
    <row r="89" spans="1:6" x14ac:dyDescent="0.25">
      <c r="A89" s="126"/>
      <c r="B89" s="140">
        <v>72</v>
      </c>
      <c r="C89" s="141" t="s">
        <v>30</v>
      </c>
      <c r="D89" s="139">
        <v>0</v>
      </c>
      <c r="E89" s="139">
        <v>0</v>
      </c>
      <c r="F89" s="139">
        <v>0</v>
      </c>
    </row>
    <row r="90" spans="1:6" x14ac:dyDescent="0.25">
      <c r="A90" s="126"/>
      <c r="B90" s="140">
        <v>722</v>
      </c>
      <c r="C90" s="141" t="s">
        <v>295</v>
      </c>
      <c r="D90" s="139">
        <v>0</v>
      </c>
      <c r="E90" s="139">
        <v>0</v>
      </c>
      <c r="F90" s="139">
        <v>0</v>
      </c>
    </row>
    <row r="91" spans="1:6" x14ac:dyDescent="0.25">
      <c r="A91" s="126"/>
      <c r="B91" s="140">
        <v>7227</v>
      </c>
      <c r="C91" s="141" t="s">
        <v>182</v>
      </c>
      <c r="D91" s="128">
        <v>0</v>
      </c>
      <c r="E91" s="128">
        <v>0</v>
      </c>
      <c r="F91" s="128">
        <v>0</v>
      </c>
    </row>
    <row r="92" spans="1:6" x14ac:dyDescent="0.25">
      <c r="A92" s="126" t="s">
        <v>296</v>
      </c>
      <c r="B92" s="127">
        <v>722720</v>
      </c>
      <c r="C92" s="126" t="s">
        <v>297</v>
      </c>
      <c r="D92" s="128">
        <v>0</v>
      </c>
      <c r="E92" s="128">
        <v>0</v>
      </c>
      <c r="F92" s="128">
        <v>0</v>
      </c>
    </row>
    <row r="93" spans="1:6" x14ac:dyDescent="0.25">
      <c r="A93" s="129"/>
      <c r="B93" s="123">
        <v>9</v>
      </c>
      <c r="C93" s="122" t="s">
        <v>71</v>
      </c>
      <c r="D93" s="139">
        <f>D94</f>
        <v>2000</v>
      </c>
      <c r="E93" s="139">
        <v>2000</v>
      </c>
      <c r="F93" s="139">
        <v>2000</v>
      </c>
    </row>
    <row r="94" spans="1:6" x14ac:dyDescent="0.25">
      <c r="A94" s="129"/>
      <c r="B94" s="123">
        <v>92</v>
      </c>
      <c r="C94" s="122" t="s">
        <v>72</v>
      </c>
      <c r="D94" s="139">
        <f>D95</f>
        <v>2000</v>
      </c>
      <c r="E94" s="139">
        <v>2000</v>
      </c>
      <c r="F94" s="139">
        <v>2000</v>
      </c>
    </row>
    <row r="95" spans="1:6" x14ac:dyDescent="0.25">
      <c r="A95" s="129"/>
      <c r="B95" s="123">
        <v>922</v>
      </c>
      <c r="C95" s="122" t="s">
        <v>270</v>
      </c>
      <c r="D95" s="139">
        <f>D96</f>
        <v>2000</v>
      </c>
      <c r="E95" s="139">
        <v>2000</v>
      </c>
      <c r="F95" s="139">
        <v>2000</v>
      </c>
    </row>
    <row r="96" spans="1:6" x14ac:dyDescent="0.25">
      <c r="A96" s="129"/>
      <c r="B96" s="123">
        <v>9221</v>
      </c>
      <c r="C96" s="122" t="s">
        <v>271</v>
      </c>
      <c r="D96" s="139">
        <f>D97</f>
        <v>2000</v>
      </c>
      <c r="E96" s="139">
        <v>2000</v>
      </c>
      <c r="F96" s="139">
        <v>2000</v>
      </c>
    </row>
    <row r="97" spans="1:6" x14ac:dyDescent="0.25">
      <c r="A97" s="126" t="s">
        <v>298</v>
      </c>
      <c r="B97" s="127">
        <v>92211</v>
      </c>
      <c r="C97" s="126" t="s">
        <v>781</v>
      </c>
      <c r="D97" s="128">
        <v>2000</v>
      </c>
      <c r="E97" s="128">
        <v>2000</v>
      </c>
      <c r="F97" s="128">
        <v>2000</v>
      </c>
    </row>
    <row r="98" spans="1:6" x14ac:dyDescent="0.25">
      <c r="A98" s="119" t="s">
        <v>251</v>
      </c>
      <c r="B98" s="120" t="s">
        <v>299</v>
      </c>
      <c r="C98" s="119" t="s">
        <v>300</v>
      </c>
      <c r="D98" s="121">
        <f>D99+D106</f>
        <v>12500</v>
      </c>
      <c r="E98" s="121">
        <f t="shared" ref="E98:F98" si="14">E99+E106</f>
        <v>12500</v>
      </c>
      <c r="F98" s="121">
        <f t="shared" si="14"/>
        <v>12500</v>
      </c>
    </row>
    <row r="99" spans="1:6" x14ac:dyDescent="0.25">
      <c r="A99" s="122"/>
      <c r="B99" s="123">
        <v>6</v>
      </c>
      <c r="C99" s="122" t="s">
        <v>25</v>
      </c>
      <c r="D99" s="124">
        <f>D100</f>
        <v>12500</v>
      </c>
      <c r="E99" s="124">
        <v>12500</v>
      </c>
      <c r="F99" s="124">
        <v>12500</v>
      </c>
    </row>
    <row r="100" spans="1:6" ht="30" x14ac:dyDescent="0.25">
      <c r="A100" s="122"/>
      <c r="B100" s="123">
        <v>65</v>
      </c>
      <c r="C100" s="122" t="s">
        <v>279</v>
      </c>
      <c r="D100" s="124">
        <f>D101</f>
        <v>12500</v>
      </c>
      <c r="E100" s="124">
        <v>12500</v>
      </c>
      <c r="F100" s="124">
        <v>12500</v>
      </c>
    </row>
    <row r="101" spans="1:6" x14ac:dyDescent="0.25">
      <c r="A101" s="122"/>
      <c r="B101" s="123">
        <v>652</v>
      </c>
      <c r="C101" s="122" t="s">
        <v>280</v>
      </c>
      <c r="D101" s="124">
        <f>D102</f>
        <v>12500</v>
      </c>
      <c r="E101" s="124">
        <v>12500</v>
      </c>
      <c r="F101" s="124">
        <v>12500</v>
      </c>
    </row>
    <row r="102" spans="1:6" x14ac:dyDescent="0.25">
      <c r="A102" s="122"/>
      <c r="B102" s="123">
        <v>6526</v>
      </c>
      <c r="C102" s="122" t="s">
        <v>281</v>
      </c>
      <c r="D102" s="124">
        <f>D103+D104+D105</f>
        <v>12500</v>
      </c>
      <c r="E102" s="124">
        <v>12500</v>
      </c>
      <c r="F102" s="124">
        <v>12500</v>
      </c>
    </row>
    <row r="103" spans="1:6" x14ac:dyDescent="0.25">
      <c r="A103" s="126" t="s">
        <v>301</v>
      </c>
      <c r="B103" s="127">
        <v>65264</v>
      </c>
      <c r="C103" s="126" t="s">
        <v>302</v>
      </c>
      <c r="D103" s="128">
        <v>12200</v>
      </c>
      <c r="E103" s="128">
        <v>12200</v>
      </c>
      <c r="F103" s="128">
        <v>12200</v>
      </c>
    </row>
    <row r="104" spans="1:6" x14ac:dyDescent="0.25">
      <c r="A104" s="126" t="s">
        <v>303</v>
      </c>
      <c r="B104" s="127">
        <v>65268</v>
      </c>
      <c r="C104" s="126" t="s">
        <v>53</v>
      </c>
      <c r="D104" s="128">
        <v>0</v>
      </c>
      <c r="E104" s="128">
        <v>0</v>
      </c>
      <c r="F104" s="128">
        <v>0</v>
      </c>
    </row>
    <row r="105" spans="1:6" x14ac:dyDescent="0.25">
      <c r="A105" s="126" t="s">
        <v>304</v>
      </c>
      <c r="B105" s="127">
        <v>65269</v>
      </c>
      <c r="C105" s="126" t="s">
        <v>284</v>
      </c>
      <c r="D105" s="128">
        <v>300</v>
      </c>
      <c r="E105" s="128">
        <v>300</v>
      </c>
      <c r="F105" s="128">
        <v>300</v>
      </c>
    </row>
    <row r="106" spans="1:6" x14ac:dyDescent="0.25">
      <c r="A106" s="129"/>
      <c r="B106" s="123">
        <v>9</v>
      </c>
      <c r="C106" s="122" t="s">
        <v>71</v>
      </c>
      <c r="D106" s="124">
        <f>D107</f>
        <v>0</v>
      </c>
      <c r="E106" s="124">
        <v>0</v>
      </c>
      <c r="F106" s="124">
        <v>0</v>
      </c>
    </row>
    <row r="107" spans="1:6" x14ac:dyDescent="0.25">
      <c r="A107" s="129"/>
      <c r="B107" s="123">
        <v>92</v>
      </c>
      <c r="C107" s="122" t="s">
        <v>72</v>
      </c>
      <c r="D107" s="124">
        <f>D108</f>
        <v>0</v>
      </c>
      <c r="E107" s="124">
        <v>0</v>
      </c>
      <c r="F107" s="124">
        <v>0</v>
      </c>
    </row>
    <row r="108" spans="1:6" x14ac:dyDescent="0.25">
      <c r="A108" s="129"/>
      <c r="B108" s="123">
        <v>922</v>
      </c>
      <c r="C108" s="122" t="s">
        <v>270</v>
      </c>
      <c r="D108" s="124">
        <f>D109</f>
        <v>0</v>
      </c>
      <c r="E108" s="124">
        <v>0</v>
      </c>
      <c r="F108" s="124">
        <v>0</v>
      </c>
    </row>
    <row r="109" spans="1:6" x14ac:dyDescent="0.25">
      <c r="A109" s="129"/>
      <c r="B109" s="123">
        <v>9221</v>
      </c>
      <c r="C109" s="122" t="s">
        <v>271</v>
      </c>
      <c r="D109" s="124">
        <f>D110</f>
        <v>0</v>
      </c>
      <c r="E109" s="124">
        <v>0</v>
      </c>
      <c r="F109" s="124">
        <v>0</v>
      </c>
    </row>
    <row r="110" spans="1:6" x14ac:dyDescent="0.25">
      <c r="A110" s="126" t="s">
        <v>305</v>
      </c>
      <c r="B110" s="127">
        <v>922113</v>
      </c>
      <c r="C110" s="126" t="s">
        <v>306</v>
      </c>
      <c r="D110" s="131">
        <v>0</v>
      </c>
      <c r="E110" s="128">
        <v>0</v>
      </c>
      <c r="F110" s="128">
        <v>0</v>
      </c>
    </row>
    <row r="111" spans="1:6" x14ac:dyDescent="0.25">
      <c r="A111" s="119" t="s">
        <v>251</v>
      </c>
      <c r="B111" s="120" t="s">
        <v>121</v>
      </c>
      <c r="C111" s="119" t="s">
        <v>307</v>
      </c>
      <c r="D111" s="121">
        <f>D112+D119</f>
        <v>1500000</v>
      </c>
      <c r="E111" s="121">
        <f t="shared" ref="E111:F111" si="15">E112+E119</f>
        <v>1600000</v>
      </c>
      <c r="F111" s="121">
        <f t="shared" si="15"/>
        <v>1700000</v>
      </c>
    </row>
    <row r="112" spans="1:6" x14ac:dyDescent="0.25">
      <c r="A112" s="122"/>
      <c r="B112" s="123">
        <v>6</v>
      </c>
      <c r="C112" s="122" t="s">
        <v>25</v>
      </c>
      <c r="D112" s="124">
        <f>D113</f>
        <v>1498625</v>
      </c>
      <c r="E112" s="124">
        <f t="shared" ref="E112:F113" si="16">E113</f>
        <v>1598625</v>
      </c>
      <c r="F112" s="124">
        <f t="shared" si="16"/>
        <v>1698625</v>
      </c>
    </row>
    <row r="113" spans="1:6" ht="30" x14ac:dyDescent="0.25">
      <c r="A113" s="122"/>
      <c r="B113" s="123">
        <v>63</v>
      </c>
      <c r="C113" s="122" t="s">
        <v>26</v>
      </c>
      <c r="D113" s="124">
        <f>D114</f>
        <v>1498625</v>
      </c>
      <c r="E113" s="124">
        <f t="shared" si="16"/>
        <v>1598625</v>
      </c>
      <c r="F113" s="124">
        <f t="shared" si="16"/>
        <v>1698625</v>
      </c>
    </row>
    <row r="114" spans="1:6" ht="30" x14ac:dyDescent="0.25">
      <c r="A114" s="122"/>
      <c r="B114" s="123">
        <v>636</v>
      </c>
      <c r="C114" s="122" t="s">
        <v>308</v>
      </c>
      <c r="D114" s="124">
        <f>D115+D117</f>
        <v>1498625</v>
      </c>
      <c r="E114" s="124">
        <f t="shared" ref="E114:F114" si="17">E115+E117</f>
        <v>1598625</v>
      </c>
      <c r="F114" s="124">
        <f t="shared" si="17"/>
        <v>1698625</v>
      </c>
    </row>
    <row r="115" spans="1:6" ht="30" x14ac:dyDescent="0.25">
      <c r="A115" s="122"/>
      <c r="B115" s="123">
        <v>6361</v>
      </c>
      <c r="C115" s="122" t="s">
        <v>309</v>
      </c>
      <c r="D115" s="124">
        <f>D116</f>
        <v>1497625</v>
      </c>
      <c r="E115" s="124">
        <f t="shared" ref="E115:F115" si="18">E116</f>
        <v>1597625</v>
      </c>
      <c r="F115" s="124">
        <f t="shared" si="18"/>
        <v>1697625</v>
      </c>
    </row>
    <row r="116" spans="1:6" ht="30" x14ac:dyDescent="0.25">
      <c r="A116" s="126" t="s">
        <v>310</v>
      </c>
      <c r="B116" s="127">
        <v>63612</v>
      </c>
      <c r="C116" s="126" t="s">
        <v>311</v>
      </c>
      <c r="D116" s="128">
        <v>1497625</v>
      </c>
      <c r="E116" s="128">
        <v>1597625</v>
      </c>
      <c r="F116" s="128">
        <v>1697625</v>
      </c>
    </row>
    <row r="117" spans="1:6" ht="30" x14ac:dyDescent="0.25">
      <c r="A117" s="122"/>
      <c r="B117" s="123">
        <v>6362</v>
      </c>
      <c r="C117" s="122" t="s">
        <v>312</v>
      </c>
      <c r="D117" s="124">
        <f>D118</f>
        <v>1000</v>
      </c>
      <c r="E117" s="124">
        <v>1000</v>
      </c>
      <c r="F117" s="124">
        <v>1000</v>
      </c>
    </row>
    <row r="118" spans="1:6" ht="30" x14ac:dyDescent="0.25">
      <c r="A118" s="126" t="s">
        <v>313</v>
      </c>
      <c r="B118" s="127">
        <v>63622</v>
      </c>
      <c r="C118" s="126" t="s">
        <v>314</v>
      </c>
      <c r="D118" s="131">
        <v>1000</v>
      </c>
      <c r="E118" s="128">
        <v>1000</v>
      </c>
      <c r="F118" s="128">
        <v>1000</v>
      </c>
    </row>
    <row r="119" spans="1:6" x14ac:dyDescent="0.25">
      <c r="A119" s="129"/>
      <c r="B119" s="123">
        <v>9</v>
      </c>
      <c r="C119" s="122" t="s">
        <v>71</v>
      </c>
      <c r="D119" s="124">
        <f>D120</f>
        <v>1375</v>
      </c>
      <c r="E119" s="124">
        <v>1375</v>
      </c>
      <c r="F119" s="124">
        <v>1375</v>
      </c>
    </row>
    <row r="120" spans="1:6" x14ac:dyDescent="0.25">
      <c r="A120" s="129"/>
      <c r="B120" s="123">
        <v>92</v>
      </c>
      <c r="C120" s="122" t="s">
        <v>72</v>
      </c>
      <c r="D120" s="124">
        <f>D121</f>
        <v>1375</v>
      </c>
      <c r="E120" s="124">
        <v>1375</v>
      </c>
      <c r="F120" s="124">
        <v>1375</v>
      </c>
    </row>
    <row r="121" spans="1:6" x14ac:dyDescent="0.25">
      <c r="A121" s="129"/>
      <c r="B121" s="123">
        <v>922</v>
      </c>
      <c r="C121" s="122" t="s">
        <v>270</v>
      </c>
      <c r="D121" s="124">
        <f>D122</f>
        <v>1375</v>
      </c>
      <c r="E121" s="124">
        <v>1375</v>
      </c>
      <c r="F121" s="124">
        <v>1375</v>
      </c>
    </row>
    <row r="122" spans="1:6" x14ac:dyDescent="0.25">
      <c r="A122" s="129"/>
      <c r="B122" s="123">
        <v>9221</v>
      </c>
      <c r="C122" s="122" t="s">
        <v>271</v>
      </c>
      <c r="D122" s="124">
        <f>D123</f>
        <v>1375</v>
      </c>
      <c r="E122" s="124">
        <v>1375</v>
      </c>
      <c r="F122" s="124">
        <v>1375</v>
      </c>
    </row>
    <row r="123" spans="1:6" x14ac:dyDescent="0.25">
      <c r="A123" s="126" t="s">
        <v>315</v>
      </c>
      <c r="B123" s="127">
        <v>92211</v>
      </c>
      <c r="C123" s="126" t="s">
        <v>782</v>
      </c>
      <c r="D123" s="128">
        <v>1375</v>
      </c>
      <c r="E123" s="128">
        <v>1375</v>
      </c>
      <c r="F123" s="128">
        <v>1375</v>
      </c>
    </row>
    <row r="124" spans="1:6" x14ac:dyDescent="0.25">
      <c r="A124" s="119" t="s">
        <v>251</v>
      </c>
      <c r="B124" s="120" t="s">
        <v>123</v>
      </c>
      <c r="C124" s="119" t="s">
        <v>316</v>
      </c>
      <c r="D124" s="121">
        <f>D125</f>
        <v>12000</v>
      </c>
      <c r="E124" s="121">
        <f t="shared" ref="E124:F124" si="19">E125</f>
        <v>12000</v>
      </c>
      <c r="F124" s="121">
        <f t="shared" si="19"/>
        <v>12000</v>
      </c>
    </row>
    <row r="125" spans="1:6" x14ac:dyDescent="0.25">
      <c r="A125" s="122"/>
      <c r="B125" s="123">
        <v>6</v>
      </c>
      <c r="C125" s="122" t="s">
        <v>25</v>
      </c>
      <c r="D125" s="124">
        <f>D126</f>
        <v>12000</v>
      </c>
      <c r="E125" s="124">
        <v>12000</v>
      </c>
      <c r="F125" s="124">
        <v>12000</v>
      </c>
    </row>
    <row r="126" spans="1:6" ht="30" x14ac:dyDescent="0.25">
      <c r="A126" s="122"/>
      <c r="B126" s="123">
        <v>63</v>
      </c>
      <c r="C126" s="122" t="s">
        <v>26</v>
      </c>
      <c r="D126" s="124">
        <f>D127</f>
        <v>12000</v>
      </c>
      <c r="E126" s="124">
        <v>12000</v>
      </c>
      <c r="F126" s="124">
        <v>12000</v>
      </c>
    </row>
    <row r="127" spans="1:6" ht="30" x14ac:dyDescent="0.25">
      <c r="A127" s="122"/>
      <c r="B127" s="123">
        <v>636</v>
      </c>
      <c r="C127" s="122" t="s">
        <v>308</v>
      </c>
      <c r="D127" s="124">
        <f>D128</f>
        <v>12000</v>
      </c>
      <c r="E127" s="124">
        <v>12000</v>
      </c>
      <c r="F127" s="124">
        <v>12000</v>
      </c>
    </row>
    <row r="128" spans="1:6" ht="30" x14ac:dyDescent="0.25">
      <c r="A128" s="122"/>
      <c r="B128" s="123">
        <v>6361</v>
      </c>
      <c r="C128" s="122" t="s">
        <v>309</v>
      </c>
      <c r="D128" s="124">
        <f>D129</f>
        <v>12000</v>
      </c>
      <c r="E128" s="124">
        <v>12000</v>
      </c>
      <c r="F128" s="124">
        <v>12000</v>
      </c>
    </row>
    <row r="129" spans="1:6" ht="30" x14ac:dyDescent="0.25">
      <c r="A129" s="126" t="s">
        <v>317</v>
      </c>
      <c r="B129" s="127">
        <v>63613</v>
      </c>
      <c r="C129" s="126" t="s">
        <v>309</v>
      </c>
      <c r="D129" s="128">
        <v>12000</v>
      </c>
      <c r="E129" s="128">
        <v>12000</v>
      </c>
      <c r="F129" s="128">
        <v>12000</v>
      </c>
    </row>
    <row r="130" spans="1:6" x14ac:dyDescent="0.25">
      <c r="A130" s="129"/>
      <c r="B130" s="123">
        <v>9</v>
      </c>
      <c r="C130" s="122" t="s">
        <v>71</v>
      </c>
      <c r="D130" s="124">
        <f>D131</f>
        <v>0</v>
      </c>
      <c r="E130" s="124">
        <v>0</v>
      </c>
      <c r="F130" s="124">
        <v>0</v>
      </c>
    </row>
    <row r="131" spans="1:6" x14ac:dyDescent="0.25">
      <c r="A131" s="129"/>
      <c r="B131" s="123">
        <v>92</v>
      </c>
      <c r="C131" s="122" t="s">
        <v>72</v>
      </c>
      <c r="D131" s="124">
        <f>D132</f>
        <v>0</v>
      </c>
      <c r="E131" s="124">
        <v>0</v>
      </c>
      <c r="F131" s="124">
        <v>0</v>
      </c>
    </row>
    <row r="132" spans="1:6" x14ac:dyDescent="0.25">
      <c r="A132" s="129"/>
      <c r="B132" s="123">
        <v>922</v>
      </c>
      <c r="C132" s="122" t="s">
        <v>270</v>
      </c>
      <c r="D132" s="124">
        <f>D133</f>
        <v>0</v>
      </c>
      <c r="E132" s="124">
        <v>0</v>
      </c>
      <c r="F132" s="124">
        <v>0</v>
      </c>
    </row>
    <row r="133" spans="1:6" x14ac:dyDescent="0.25">
      <c r="A133" s="129"/>
      <c r="B133" s="123">
        <v>9221</v>
      </c>
      <c r="C133" s="122" t="s">
        <v>271</v>
      </c>
      <c r="D133" s="124">
        <f>D134</f>
        <v>0</v>
      </c>
      <c r="E133" s="124">
        <v>0</v>
      </c>
      <c r="F133" s="124">
        <v>0</v>
      </c>
    </row>
    <row r="134" spans="1:6" x14ac:dyDescent="0.25">
      <c r="A134" s="126" t="s">
        <v>318</v>
      </c>
      <c r="B134" s="127">
        <v>92211</v>
      </c>
      <c r="C134" s="126" t="s">
        <v>306</v>
      </c>
      <c r="D134" s="128">
        <v>0</v>
      </c>
      <c r="E134" s="128">
        <v>0</v>
      </c>
      <c r="F134" s="128">
        <v>0</v>
      </c>
    </row>
    <row r="135" spans="1:6" x14ac:dyDescent="0.25">
      <c r="A135" s="119" t="s">
        <v>251</v>
      </c>
      <c r="B135" s="120" t="s">
        <v>125</v>
      </c>
      <c r="C135" s="119" t="s">
        <v>319</v>
      </c>
      <c r="D135" s="121">
        <f>D136+D147</f>
        <v>28000</v>
      </c>
      <c r="E135" s="121">
        <f t="shared" ref="E135:F135" si="20">E136+E147</f>
        <v>25000</v>
      </c>
      <c r="F135" s="121">
        <f t="shared" si="20"/>
        <v>25000</v>
      </c>
    </row>
    <row r="136" spans="1:6" x14ac:dyDescent="0.25">
      <c r="A136" s="122"/>
      <c r="B136" s="123">
        <v>6</v>
      </c>
      <c r="C136" s="122" t="s">
        <v>25</v>
      </c>
      <c r="D136" s="124">
        <f>D137+D143</f>
        <v>25000</v>
      </c>
      <c r="E136" s="124">
        <v>25000</v>
      </c>
      <c r="F136" s="124">
        <v>25000</v>
      </c>
    </row>
    <row r="137" spans="1:6" ht="30" x14ac:dyDescent="0.25">
      <c r="A137" s="122"/>
      <c r="B137" s="123">
        <v>63</v>
      </c>
      <c r="C137" s="122" t="s">
        <v>26</v>
      </c>
      <c r="D137" s="124">
        <f>D138</f>
        <v>24950</v>
      </c>
      <c r="E137" s="124">
        <v>24950</v>
      </c>
      <c r="F137" s="124">
        <v>24950</v>
      </c>
    </row>
    <row r="138" spans="1:6" ht="30" x14ac:dyDescent="0.25">
      <c r="A138" s="122"/>
      <c r="B138" s="123">
        <v>638</v>
      </c>
      <c r="C138" s="122" t="s">
        <v>320</v>
      </c>
      <c r="D138" s="124">
        <f>D139</f>
        <v>24950</v>
      </c>
      <c r="E138" s="124">
        <v>24950</v>
      </c>
      <c r="F138" s="124">
        <v>24950</v>
      </c>
    </row>
    <row r="139" spans="1:6" ht="30" x14ac:dyDescent="0.25">
      <c r="A139" s="122"/>
      <c r="B139" s="123">
        <v>6381</v>
      </c>
      <c r="C139" s="122" t="s">
        <v>321</v>
      </c>
      <c r="D139" s="124">
        <f>D140+D141+D142</f>
        <v>24950</v>
      </c>
      <c r="E139" s="124">
        <v>24950</v>
      </c>
      <c r="F139" s="124">
        <v>24950</v>
      </c>
    </row>
    <row r="140" spans="1:6" ht="30" x14ac:dyDescent="0.25">
      <c r="A140" s="126" t="s">
        <v>322</v>
      </c>
      <c r="B140" s="127">
        <v>63811</v>
      </c>
      <c r="C140" s="142" t="s">
        <v>323</v>
      </c>
      <c r="D140" s="128">
        <v>24950</v>
      </c>
      <c r="E140" s="128">
        <v>24950</v>
      </c>
      <c r="F140" s="128">
        <v>24950</v>
      </c>
    </row>
    <row r="141" spans="1:6" ht="30" x14ac:dyDescent="0.25">
      <c r="A141" s="126" t="s">
        <v>324</v>
      </c>
      <c r="B141" s="130">
        <v>63813</v>
      </c>
      <c r="C141" s="143" t="s">
        <v>325</v>
      </c>
      <c r="D141" s="128">
        <v>0</v>
      </c>
      <c r="E141" s="128">
        <v>0</v>
      </c>
      <c r="F141" s="128">
        <v>0</v>
      </c>
    </row>
    <row r="142" spans="1:6" ht="30" x14ac:dyDescent="0.25">
      <c r="A142" s="126" t="s">
        <v>326</v>
      </c>
      <c r="B142" s="130">
        <v>63612</v>
      </c>
      <c r="C142" s="129" t="s">
        <v>327</v>
      </c>
      <c r="D142" s="128">
        <v>0</v>
      </c>
      <c r="E142" s="128">
        <v>0</v>
      </c>
      <c r="F142" s="128">
        <v>0</v>
      </c>
    </row>
    <row r="143" spans="1:6" x14ac:dyDescent="0.25">
      <c r="A143" s="122"/>
      <c r="B143" s="123">
        <v>64</v>
      </c>
      <c r="C143" s="122" t="s">
        <v>65</v>
      </c>
      <c r="D143" s="124">
        <f>D144</f>
        <v>50</v>
      </c>
      <c r="E143" s="124">
        <v>50</v>
      </c>
      <c r="F143" s="124">
        <v>50</v>
      </c>
    </row>
    <row r="144" spans="1:6" x14ac:dyDescent="0.25">
      <c r="A144" s="122"/>
      <c r="B144" s="123">
        <v>641</v>
      </c>
      <c r="C144" s="122" t="s">
        <v>275</v>
      </c>
      <c r="D144" s="124">
        <f>D145</f>
        <v>50</v>
      </c>
      <c r="E144" s="124">
        <v>50</v>
      </c>
      <c r="F144" s="124">
        <v>50</v>
      </c>
    </row>
    <row r="145" spans="1:6" x14ac:dyDescent="0.25">
      <c r="A145" s="122"/>
      <c r="B145" s="123">
        <v>6413</v>
      </c>
      <c r="C145" s="122" t="s">
        <v>276</v>
      </c>
      <c r="D145" s="124">
        <f>D146</f>
        <v>50</v>
      </c>
      <c r="E145" s="124">
        <v>50</v>
      </c>
      <c r="F145" s="124">
        <v>50</v>
      </c>
    </row>
    <row r="146" spans="1:6" x14ac:dyDescent="0.25">
      <c r="A146" s="134" t="s">
        <v>328</v>
      </c>
      <c r="B146" s="135">
        <v>64132</v>
      </c>
      <c r="C146" s="134" t="s">
        <v>278</v>
      </c>
      <c r="D146" s="136">
        <v>50</v>
      </c>
      <c r="E146" s="136">
        <v>50</v>
      </c>
      <c r="F146" s="136">
        <v>50</v>
      </c>
    </row>
    <row r="147" spans="1:6" x14ac:dyDescent="0.25">
      <c r="A147" s="129"/>
      <c r="B147" s="123">
        <v>9</v>
      </c>
      <c r="C147" s="122" t="s">
        <v>71</v>
      </c>
      <c r="D147" s="124">
        <f>D148</f>
        <v>3000</v>
      </c>
      <c r="E147" s="124">
        <v>0</v>
      </c>
      <c r="F147" s="124">
        <v>0</v>
      </c>
    </row>
    <row r="148" spans="1:6" x14ac:dyDescent="0.25">
      <c r="A148" s="129"/>
      <c r="B148" s="123">
        <v>92</v>
      </c>
      <c r="C148" s="122" t="s">
        <v>72</v>
      </c>
      <c r="D148" s="124">
        <f>D149</f>
        <v>3000</v>
      </c>
      <c r="E148" s="124">
        <v>0</v>
      </c>
      <c r="F148" s="124">
        <v>0</v>
      </c>
    </row>
    <row r="149" spans="1:6" x14ac:dyDescent="0.25">
      <c r="A149" s="129"/>
      <c r="B149" s="123">
        <v>922</v>
      </c>
      <c r="C149" s="122" t="s">
        <v>270</v>
      </c>
      <c r="D149" s="124">
        <f>D150</f>
        <v>3000</v>
      </c>
      <c r="E149" s="124">
        <v>0</v>
      </c>
      <c r="F149" s="124">
        <v>0</v>
      </c>
    </row>
    <row r="150" spans="1:6" x14ac:dyDescent="0.25">
      <c r="A150" s="129"/>
      <c r="B150" s="123">
        <v>9221</v>
      </c>
      <c r="C150" s="122" t="s">
        <v>271</v>
      </c>
      <c r="D150" s="124">
        <f>D151</f>
        <v>3000</v>
      </c>
      <c r="E150" s="124">
        <v>0</v>
      </c>
      <c r="F150" s="124">
        <v>0</v>
      </c>
    </row>
    <row r="151" spans="1:6" x14ac:dyDescent="0.25">
      <c r="A151" s="126" t="s">
        <v>329</v>
      </c>
      <c r="B151" s="127">
        <v>922113</v>
      </c>
      <c r="C151" s="126" t="s">
        <v>782</v>
      </c>
      <c r="D151" s="128">
        <v>3000</v>
      </c>
      <c r="E151" s="128">
        <v>0</v>
      </c>
      <c r="F151" s="128">
        <v>0</v>
      </c>
    </row>
    <row r="152" spans="1:6" x14ac:dyDescent="0.25">
      <c r="A152" s="338" t="s">
        <v>232</v>
      </c>
      <c r="B152" s="338" t="s">
        <v>233</v>
      </c>
      <c r="C152" s="338" t="s">
        <v>234</v>
      </c>
      <c r="D152" s="334" t="s">
        <v>235</v>
      </c>
      <c r="E152" s="332" t="s">
        <v>236</v>
      </c>
      <c r="F152" s="332" t="s">
        <v>237</v>
      </c>
    </row>
    <row r="153" spans="1:6" x14ac:dyDescent="0.25">
      <c r="A153" s="338"/>
      <c r="B153" s="338"/>
      <c r="C153" s="338"/>
      <c r="D153" s="334"/>
      <c r="E153" s="332"/>
      <c r="F153" s="332"/>
    </row>
    <row r="154" spans="1:6" x14ac:dyDescent="0.25">
      <c r="A154" s="144"/>
      <c r="B154" s="145" t="s">
        <v>238</v>
      </c>
      <c r="C154" s="144" t="s">
        <v>330</v>
      </c>
      <c r="D154" s="146">
        <f>D155+D156</f>
        <v>1728228.1400000001</v>
      </c>
      <c r="E154" s="146">
        <f t="shared" ref="E154:F154" si="21">E155+E156</f>
        <v>1825228.1400000001</v>
      </c>
      <c r="F154" s="146">
        <f t="shared" si="21"/>
        <v>1925228.1400000001</v>
      </c>
    </row>
    <row r="155" spans="1:6" x14ac:dyDescent="0.25">
      <c r="A155" s="339" t="s">
        <v>331</v>
      </c>
      <c r="B155" s="339"/>
      <c r="C155" s="339"/>
      <c r="D155" s="146">
        <f>D162+D314+D298</f>
        <v>149728.14000000001</v>
      </c>
      <c r="E155" s="146">
        <f t="shared" ref="E155:F155" si="22">E162+E314+E298</f>
        <v>149728.14000000001</v>
      </c>
      <c r="F155" s="146">
        <f t="shared" si="22"/>
        <v>149728.14000000001</v>
      </c>
    </row>
    <row r="156" spans="1:6" x14ac:dyDescent="0.25">
      <c r="A156" s="339" t="s">
        <v>332</v>
      </c>
      <c r="B156" s="339"/>
      <c r="C156" s="339"/>
      <c r="D156" s="146">
        <f>D336+D378+D485+D516+D587+D661</f>
        <v>1578500</v>
      </c>
      <c r="E156" s="146">
        <f t="shared" ref="E156:F156" si="23">E336+E378+E485+E516+E587+E661</f>
        <v>1675500</v>
      </c>
      <c r="F156" s="146">
        <f t="shared" si="23"/>
        <v>1775500</v>
      </c>
    </row>
    <row r="157" spans="1:6" x14ac:dyDescent="0.25">
      <c r="A157" s="339" t="s">
        <v>333</v>
      </c>
      <c r="B157" s="339"/>
      <c r="C157" s="339"/>
      <c r="D157" s="146"/>
      <c r="E157" s="146"/>
      <c r="F157" s="146"/>
    </row>
    <row r="158" spans="1:6" x14ac:dyDescent="0.25">
      <c r="A158" s="339" t="s">
        <v>334</v>
      </c>
      <c r="B158" s="339"/>
      <c r="C158" s="339"/>
      <c r="D158" s="146"/>
      <c r="E158" s="146"/>
      <c r="F158" s="146"/>
    </row>
    <row r="159" spans="1:6" x14ac:dyDescent="0.25">
      <c r="A159" s="339" t="s">
        <v>335</v>
      </c>
      <c r="B159" s="339"/>
      <c r="C159" s="339"/>
      <c r="D159" s="146"/>
      <c r="E159" s="146"/>
      <c r="F159" s="146"/>
    </row>
    <row r="160" spans="1:6" x14ac:dyDescent="0.25">
      <c r="A160" s="339" t="s">
        <v>219</v>
      </c>
      <c r="B160" s="339"/>
      <c r="C160" s="339"/>
      <c r="D160" s="144"/>
      <c r="E160" s="144"/>
      <c r="F160" s="144"/>
    </row>
    <row r="161" spans="1:6" x14ac:dyDescent="0.25">
      <c r="A161" s="339" t="s">
        <v>336</v>
      </c>
      <c r="B161" s="339"/>
      <c r="C161" s="339"/>
      <c r="D161" s="147"/>
      <c r="E161" s="147"/>
      <c r="F161" s="147"/>
    </row>
    <row r="162" spans="1:6" x14ac:dyDescent="0.25">
      <c r="A162" s="119" t="s">
        <v>251</v>
      </c>
      <c r="B162" s="120" t="s">
        <v>337</v>
      </c>
      <c r="C162" s="119" t="s">
        <v>338</v>
      </c>
      <c r="D162" s="121">
        <f>D163</f>
        <v>122060.64</v>
      </c>
      <c r="E162" s="121">
        <f t="shared" ref="E162:F162" si="24">E163</f>
        <v>122060.64</v>
      </c>
      <c r="F162" s="121">
        <f t="shared" si="24"/>
        <v>122060.64</v>
      </c>
    </row>
    <row r="163" spans="1:6" x14ac:dyDescent="0.25">
      <c r="A163" s="122"/>
      <c r="B163" s="123">
        <v>3</v>
      </c>
      <c r="C163" s="122" t="s">
        <v>32</v>
      </c>
      <c r="D163" s="124">
        <f>D164+D266</f>
        <v>122060.64</v>
      </c>
      <c r="E163" s="124">
        <f t="shared" ref="E163:F163" si="25">E164+E266</f>
        <v>122060.64</v>
      </c>
      <c r="F163" s="124">
        <f t="shared" si="25"/>
        <v>122060.64</v>
      </c>
    </row>
    <row r="164" spans="1:6" x14ac:dyDescent="0.25">
      <c r="A164" s="122"/>
      <c r="B164" s="123">
        <v>32</v>
      </c>
      <c r="C164" s="122" t="s">
        <v>34</v>
      </c>
      <c r="D164" s="124">
        <f>D165+D182+D208+D248+D252</f>
        <v>120960.64</v>
      </c>
      <c r="E164" s="124">
        <f>E165+E182+E208+E248+E252</f>
        <v>120960.64</v>
      </c>
      <c r="F164" s="124">
        <f t="shared" ref="F164" si="26">F165+F182+F208+F248+F252</f>
        <v>120960.64</v>
      </c>
    </row>
    <row r="165" spans="1:6" x14ac:dyDescent="0.25">
      <c r="A165" s="122"/>
      <c r="B165" s="123">
        <v>321</v>
      </c>
      <c r="C165" s="122" t="s">
        <v>142</v>
      </c>
      <c r="D165" s="124">
        <f>D166+D175+D177+D180</f>
        <v>51660.639999999999</v>
      </c>
      <c r="E165" s="124">
        <f t="shared" ref="E165:F165" si="27">E166+E175+E177+E180</f>
        <v>51660.639999999999</v>
      </c>
      <c r="F165" s="124">
        <f t="shared" si="27"/>
        <v>51660.639999999999</v>
      </c>
    </row>
    <row r="166" spans="1:6" x14ac:dyDescent="0.25">
      <c r="A166" s="122"/>
      <c r="B166" s="123">
        <v>3211</v>
      </c>
      <c r="C166" s="122" t="s">
        <v>143</v>
      </c>
      <c r="D166" s="124">
        <f>SUM(D167:D174)</f>
        <v>4160.6399999999994</v>
      </c>
      <c r="E166" s="124">
        <f t="shared" ref="E166:F166" si="28">SUM(E167:E174)</f>
        <v>4160.6399999999994</v>
      </c>
      <c r="F166" s="124">
        <f t="shared" si="28"/>
        <v>4160.6399999999994</v>
      </c>
    </row>
    <row r="167" spans="1:6" x14ac:dyDescent="0.25">
      <c r="A167" s="143" t="s">
        <v>339</v>
      </c>
      <c r="B167" s="130">
        <v>32111</v>
      </c>
      <c r="C167" s="129" t="s">
        <v>340</v>
      </c>
      <c r="D167" s="131">
        <v>2510.64</v>
      </c>
      <c r="E167" s="131">
        <v>2510.64</v>
      </c>
      <c r="F167" s="131">
        <v>2510.64</v>
      </c>
    </row>
    <row r="168" spans="1:6" x14ac:dyDescent="0.25">
      <c r="A168" s="143" t="s">
        <v>341</v>
      </c>
      <c r="B168" s="130">
        <v>32112</v>
      </c>
      <c r="C168" s="129" t="s">
        <v>342</v>
      </c>
      <c r="D168" s="131">
        <v>0</v>
      </c>
      <c r="E168" s="131">
        <v>0</v>
      </c>
      <c r="F168" s="131">
        <v>0</v>
      </c>
    </row>
    <row r="169" spans="1:6" x14ac:dyDescent="0.25">
      <c r="A169" s="143" t="s">
        <v>343</v>
      </c>
      <c r="B169" s="130">
        <v>32113</v>
      </c>
      <c r="C169" s="129" t="s">
        <v>344</v>
      </c>
      <c r="D169" s="131">
        <v>100</v>
      </c>
      <c r="E169" s="131">
        <v>100</v>
      </c>
      <c r="F169" s="131">
        <v>100</v>
      </c>
    </row>
    <row r="170" spans="1:6" ht="30" x14ac:dyDescent="0.25">
      <c r="A170" s="143" t="s">
        <v>345</v>
      </c>
      <c r="B170" s="130">
        <v>32114</v>
      </c>
      <c r="C170" s="129" t="s">
        <v>346</v>
      </c>
      <c r="D170" s="131">
        <v>0</v>
      </c>
      <c r="E170" s="131">
        <v>0</v>
      </c>
      <c r="F170" s="131">
        <v>0</v>
      </c>
    </row>
    <row r="171" spans="1:6" x14ac:dyDescent="0.25">
      <c r="A171" s="143" t="s">
        <v>347</v>
      </c>
      <c r="B171" s="130">
        <v>32115</v>
      </c>
      <c r="C171" s="129" t="s">
        <v>348</v>
      </c>
      <c r="D171" s="131">
        <v>1500</v>
      </c>
      <c r="E171" s="131">
        <v>1500</v>
      </c>
      <c r="F171" s="131">
        <v>1500</v>
      </c>
    </row>
    <row r="172" spans="1:6" x14ac:dyDescent="0.25">
      <c r="A172" s="143" t="s">
        <v>349</v>
      </c>
      <c r="B172" s="130">
        <v>32116</v>
      </c>
      <c r="C172" s="129" t="s">
        <v>350</v>
      </c>
      <c r="D172" s="131">
        <v>0</v>
      </c>
      <c r="E172" s="131">
        <v>0</v>
      </c>
      <c r="F172" s="131">
        <v>0</v>
      </c>
    </row>
    <row r="173" spans="1:6" x14ac:dyDescent="0.25">
      <c r="A173" s="143" t="s">
        <v>351</v>
      </c>
      <c r="B173" s="130">
        <v>32117</v>
      </c>
      <c r="C173" s="129" t="s">
        <v>352</v>
      </c>
      <c r="D173" s="131">
        <v>0</v>
      </c>
      <c r="E173" s="131">
        <v>0</v>
      </c>
      <c r="F173" s="131">
        <v>0</v>
      </c>
    </row>
    <row r="174" spans="1:6" x14ac:dyDescent="0.25">
      <c r="A174" s="129" t="s">
        <v>353</v>
      </c>
      <c r="B174" s="130">
        <v>32119</v>
      </c>
      <c r="C174" s="129" t="s">
        <v>354</v>
      </c>
      <c r="D174" s="131">
        <v>50</v>
      </c>
      <c r="E174" s="131">
        <v>50</v>
      </c>
      <c r="F174" s="131">
        <v>50</v>
      </c>
    </row>
    <row r="175" spans="1:6" x14ac:dyDescent="0.25">
      <c r="A175" s="122"/>
      <c r="B175" s="123">
        <v>3212</v>
      </c>
      <c r="C175" s="122" t="s">
        <v>355</v>
      </c>
      <c r="D175" s="124">
        <f>D176</f>
        <v>45000</v>
      </c>
      <c r="E175" s="124">
        <v>45000</v>
      </c>
      <c r="F175" s="124">
        <v>45000</v>
      </c>
    </row>
    <row r="176" spans="1:6" x14ac:dyDescent="0.25">
      <c r="A176" s="129" t="s">
        <v>356</v>
      </c>
      <c r="B176" s="130">
        <v>32121</v>
      </c>
      <c r="C176" s="129" t="s">
        <v>357</v>
      </c>
      <c r="D176" s="131">
        <v>45000</v>
      </c>
      <c r="E176" s="131">
        <v>45000</v>
      </c>
      <c r="F176" s="131">
        <v>45000</v>
      </c>
    </row>
    <row r="177" spans="1:6" x14ac:dyDescent="0.25">
      <c r="A177" s="122"/>
      <c r="B177" s="123">
        <v>3213</v>
      </c>
      <c r="C177" s="122" t="s">
        <v>358</v>
      </c>
      <c r="D177" s="124">
        <f>D178+D179</f>
        <v>2000</v>
      </c>
      <c r="E177" s="124">
        <v>2000</v>
      </c>
      <c r="F177" s="124">
        <v>2000</v>
      </c>
    </row>
    <row r="178" spans="1:6" x14ac:dyDescent="0.25">
      <c r="A178" s="129" t="s">
        <v>359</v>
      </c>
      <c r="B178" s="130">
        <v>32131</v>
      </c>
      <c r="C178" s="129" t="s">
        <v>360</v>
      </c>
      <c r="D178" s="131">
        <v>1500</v>
      </c>
      <c r="E178" s="131">
        <v>1500</v>
      </c>
      <c r="F178" s="131">
        <v>1500</v>
      </c>
    </row>
    <row r="179" spans="1:6" x14ac:dyDescent="0.25">
      <c r="A179" s="129" t="s">
        <v>361</v>
      </c>
      <c r="B179" s="130">
        <v>32132</v>
      </c>
      <c r="C179" s="129" t="s">
        <v>362</v>
      </c>
      <c r="D179" s="131">
        <v>500</v>
      </c>
      <c r="E179" s="131">
        <v>500</v>
      </c>
      <c r="F179" s="131">
        <v>500</v>
      </c>
    </row>
    <row r="180" spans="1:6" x14ac:dyDescent="0.25">
      <c r="A180" s="122"/>
      <c r="B180" s="123">
        <v>3214</v>
      </c>
      <c r="C180" s="122" t="s">
        <v>146</v>
      </c>
      <c r="D180" s="124">
        <f>D181</f>
        <v>500</v>
      </c>
      <c r="E180" s="124">
        <v>500</v>
      </c>
      <c r="F180" s="124">
        <v>500</v>
      </c>
    </row>
    <row r="181" spans="1:6" ht="30" x14ac:dyDescent="0.25">
      <c r="A181" s="129" t="s">
        <v>363</v>
      </c>
      <c r="B181" s="130">
        <v>32141</v>
      </c>
      <c r="C181" s="129" t="s">
        <v>364</v>
      </c>
      <c r="D181" s="131">
        <v>500</v>
      </c>
      <c r="E181" s="131">
        <v>500</v>
      </c>
      <c r="F181" s="131">
        <v>500</v>
      </c>
    </row>
    <row r="182" spans="1:6" x14ac:dyDescent="0.25">
      <c r="A182" s="122"/>
      <c r="B182" s="123">
        <v>322</v>
      </c>
      <c r="C182" s="122" t="s">
        <v>147</v>
      </c>
      <c r="D182" s="124">
        <f>D183+D189+D193+D198+D203+D206</f>
        <v>27200</v>
      </c>
      <c r="E182" s="124">
        <f t="shared" ref="E182:F182" si="29">E183+E189+E193+E198+E203+E206</f>
        <v>27200</v>
      </c>
      <c r="F182" s="124">
        <f t="shared" si="29"/>
        <v>27200</v>
      </c>
    </row>
    <row r="183" spans="1:6" x14ac:dyDescent="0.25">
      <c r="A183" s="122"/>
      <c r="B183" s="123">
        <v>3221</v>
      </c>
      <c r="C183" s="122" t="s">
        <v>365</v>
      </c>
      <c r="D183" s="124">
        <f>D184+D188+D185+D186+D187</f>
        <v>7100</v>
      </c>
      <c r="E183" s="124">
        <v>7100</v>
      </c>
      <c r="F183" s="124">
        <v>7100</v>
      </c>
    </row>
    <row r="184" spans="1:6" x14ac:dyDescent="0.25">
      <c r="A184" s="129" t="s">
        <v>366</v>
      </c>
      <c r="B184" s="130">
        <v>32211</v>
      </c>
      <c r="C184" s="129" t="s">
        <v>367</v>
      </c>
      <c r="D184" s="131">
        <v>2500</v>
      </c>
      <c r="E184" s="131">
        <v>2500</v>
      </c>
      <c r="F184" s="131">
        <v>2500</v>
      </c>
    </row>
    <row r="185" spans="1:6" x14ac:dyDescent="0.25">
      <c r="A185" s="143" t="s">
        <v>368</v>
      </c>
      <c r="B185" s="130">
        <v>32212</v>
      </c>
      <c r="C185" s="129" t="s">
        <v>369</v>
      </c>
      <c r="D185" s="131">
        <v>800</v>
      </c>
      <c r="E185" s="131">
        <v>800</v>
      </c>
      <c r="F185" s="131">
        <v>800</v>
      </c>
    </row>
    <row r="186" spans="1:6" x14ac:dyDescent="0.25">
      <c r="A186" s="143" t="s">
        <v>370</v>
      </c>
      <c r="B186" s="130">
        <v>32214</v>
      </c>
      <c r="C186" s="129" t="s">
        <v>371</v>
      </c>
      <c r="D186" s="131">
        <v>1000</v>
      </c>
      <c r="E186" s="131">
        <v>1000</v>
      </c>
      <c r="F186" s="131">
        <v>1000</v>
      </c>
    </row>
    <row r="187" spans="1:6" x14ac:dyDescent="0.25">
      <c r="A187" s="143" t="s">
        <v>372</v>
      </c>
      <c r="B187" s="130">
        <v>32216</v>
      </c>
      <c r="C187" s="129" t="s">
        <v>373</v>
      </c>
      <c r="D187" s="131">
        <v>2500</v>
      </c>
      <c r="E187" s="131">
        <v>2500</v>
      </c>
      <c r="F187" s="131">
        <v>2500</v>
      </c>
    </row>
    <row r="188" spans="1:6" x14ac:dyDescent="0.25">
      <c r="A188" s="129" t="s">
        <v>374</v>
      </c>
      <c r="B188" s="130">
        <v>32219</v>
      </c>
      <c r="C188" s="129" t="s">
        <v>375</v>
      </c>
      <c r="D188" s="131">
        <v>300</v>
      </c>
      <c r="E188" s="131">
        <v>300</v>
      </c>
      <c r="F188" s="131">
        <v>300</v>
      </c>
    </row>
    <row r="189" spans="1:6" x14ac:dyDescent="0.25">
      <c r="A189" s="122"/>
      <c r="B189" s="123">
        <v>3222</v>
      </c>
      <c r="C189" s="122" t="s">
        <v>149</v>
      </c>
      <c r="D189" s="124">
        <f>D192+D190+D191</f>
        <v>2300</v>
      </c>
      <c r="E189" s="124">
        <v>2300</v>
      </c>
      <c r="F189" s="124">
        <v>2300</v>
      </c>
    </row>
    <row r="190" spans="1:6" x14ac:dyDescent="0.25">
      <c r="A190" s="129" t="s">
        <v>376</v>
      </c>
      <c r="B190" s="130">
        <v>32221</v>
      </c>
      <c r="C190" s="129" t="s">
        <v>377</v>
      </c>
      <c r="D190" s="131">
        <v>500</v>
      </c>
      <c r="E190" s="131">
        <v>500</v>
      </c>
      <c r="F190" s="131">
        <v>500</v>
      </c>
    </row>
    <row r="191" spans="1:6" x14ac:dyDescent="0.25">
      <c r="A191" s="129" t="s">
        <v>378</v>
      </c>
      <c r="B191" s="130">
        <v>32222</v>
      </c>
      <c r="C191" s="129" t="s">
        <v>379</v>
      </c>
      <c r="D191" s="131">
        <v>1800</v>
      </c>
      <c r="E191" s="131">
        <v>1800</v>
      </c>
      <c r="F191" s="131">
        <v>1800</v>
      </c>
    </row>
    <row r="192" spans="1:6" x14ac:dyDescent="0.25">
      <c r="A192" s="129" t="s">
        <v>380</v>
      </c>
      <c r="B192" s="130">
        <v>32229</v>
      </c>
      <c r="C192" s="129" t="s">
        <v>381</v>
      </c>
      <c r="D192" s="131">
        <v>0</v>
      </c>
      <c r="E192" s="131">
        <v>0</v>
      </c>
      <c r="F192" s="131">
        <v>0</v>
      </c>
    </row>
    <row r="193" spans="1:6" x14ac:dyDescent="0.25">
      <c r="A193" s="122"/>
      <c r="B193" s="123">
        <v>3223</v>
      </c>
      <c r="C193" s="122" t="s">
        <v>150</v>
      </c>
      <c r="D193" s="124">
        <f>D194+D195+D196+D197</f>
        <v>16500</v>
      </c>
      <c r="E193" s="124">
        <v>16500</v>
      </c>
      <c r="F193" s="124">
        <v>16500</v>
      </c>
    </row>
    <row r="194" spans="1:6" x14ac:dyDescent="0.25">
      <c r="A194" s="129" t="s">
        <v>382</v>
      </c>
      <c r="B194" s="130">
        <v>32231</v>
      </c>
      <c r="C194" s="129" t="s">
        <v>383</v>
      </c>
      <c r="D194" s="131">
        <v>6000</v>
      </c>
      <c r="E194" s="131">
        <v>6000</v>
      </c>
      <c r="F194" s="131">
        <v>6000</v>
      </c>
    </row>
    <row r="195" spans="1:6" x14ac:dyDescent="0.25">
      <c r="A195" s="129" t="s">
        <v>384</v>
      </c>
      <c r="B195" s="130">
        <v>32233</v>
      </c>
      <c r="C195" s="129" t="s">
        <v>385</v>
      </c>
      <c r="D195" s="131">
        <v>10000</v>
      </c>
      <c r="E195" s="131">
        <v>10000</v>
      </c>
      <c r="F195" s="131">
        <v>10000</v>
      </c>
    </row>
    <row r="196" spans="1:6" x14ac:dyDescent="0.25">
      <c r="A196" s="129" t="s">
        <v>386</v>
      </c>
      <c r="B196" s="130">
        <v>32234</v>
      </c>
      <c r="C196" s="129" t="s">
        <v>387</v>
      </c>
      <c r="D196" s="131">
        <v>500</v>
      </c>
      <c r="E196" s="131">
        <v>500</v>
      </c>
      <c r="F196" s="131">
        <v>500</v>
      </c>
    </row>
    <row r="197" spans="1:6" ht="30" x14ac:dyDescent="0.25">
      <c r="A197" s="129" t="s">
        <v>388</v>
      </c>
      <c r="B197" s="130">
        <v>32239</v>
      </c>
      <c r="C197" s="129" t="s">
        <v>389</v>
      </c>
      <c r="D197" s="131">
        <v>0</v>
      </c>
      <c r="E197" s="131">
        <v>0</v>
      </c>
      <c r="F197" s="131">
        <v>0</v>
      </c>
    </row>
    <row r="198" spans="1:6" ht="30" x14ac:dyDescent="0.25">
      <c r="A198" s="122"/>
      <c r="B198" s="123">
        <v>3224</v>
      </c>
      <c r="C198" s="122" t="s">
        <v>390</v>
      </c>
      <c r="D198" s="124">
        <f>D199+D200+D201+D202</f>
        <v>500</v>
      </c>
      <c r="E198" s="124">
        <f t="shared" ref="E198:F198" si="30">E199+E200+E201+E202</f>
        <v>500</v>
      </c>
      <c r="F198" s="124">
        <f t="shared" si="30"/>
        <v>500</v>
      </c>
    </row>
    <row r="199" spans="1:6" ht="30" x14ac:dyDescent="0.25">
      <c r="A199" s="143" t="s">
        <v>391</v>
      </c>
      <c r="B199" s="130">
        <v>32241</v>
      </c>
      <c r="C199" s="129" t="s">
        <v>392</v>
      </c>
      <c r="D199" s="131">
        <v>300</v>
      </c>
      <c r="E199" s="131">
        <v>300</v>
      </c>
      <c r="F199" s="131">
        <v>300</v>
      </c>
    </row>
    <row r="200" spans="1:6" ht="30" x14ac:dyDescent="0.25">
      <c r="A200" s="143" t="s">
        <v>393</v>
      </c>
      <c r="B200" s="130">
        <v>32242</v>
      </c>
      <c r="C200" s="129" t="s">
        <v>394</v>
      </c>
      <c r="D200" s="131">
        <v>150</v>
      </c>
      <c r="E200" s="131">
        <v>150</v>
      </c>
      <c r="F200" s="131">
        <v>150</v>
      </c>
    </row>
    <row r="201" spans="1:6" ht="30" x14ac:dyDescent="0.25">
      <c r="A201" s="143" t="s">
        <v>395</v>
      </c>
      <c r="B201" s="130">
        <v>32243</v>
      </c>
      <c r="C201" s="129" t="s">
        <v>396</v>
      </c>
      <c r="D201" s="131">
        <v>50</v>
      </c>
      <c r="E201" s="131">
        <v>50</v>
      </c>
      <c r="F201" s="131">
        <v>50</v>
      </c>
    </row>
    <row r="202" spans="1:6" x14ac:dyDescent="0.25">
      <c r="A202" s="129" t="s">
        <v>397</v>
      </c>
      <c r="B202" s="130">
        <v>32244</v>
      </c>
      <c r="C202" s="129" t="s">
        <v>398</v>
      </c>
      <c r="D202" s="131">
        <v>0</v>
      </c>
      <c r="E202" s="131">
        <v>0</v>
      </c>
      <c r="F202" s="131">
        <v>0</v>
      </c>
    </row>
    <row r="203" spans="1:6" x14ac:dyDescent="0.25">
      <c r="A203" s="122"/>
      <c r="B203" s="123">
        <v>3225</v>
      </c>
      <c r="C203" s="122" t="s">
        <v>399</v>
      </c>
      <c r="D203" s="124">
        <f>D204+D205</f>
        <v>600</v>
      </c>
      <c r="E203" s="124">
        <v>600</v>
      </c>
      <c r="F203" s="124">
        <v>600</v>
      </c>
    </row>
    <row r="204" spans="1:6" x14ac:dyDescent="0.25">
      <c r="A204" s="129" t="s">
        <v>400</v>
      </c>
      <c r="B204" s="130">
        <v>32251</v>
      </c>
      <c r="C204" s="129" t="s">
        <v>152</v>
      </c>
      <c r="D204" s="131">
        <v>100</v>
      </c>
      <c r="E204" s="131">
        <v>100</v>
      </c>
      <c r="F204" s="131">
        <v>100</v>
      </c>
    </row>
    <row r="205" spans="1:6" x14ac:dyDescent="0.25">
      <c r="A205" s="129" t="s">
        <v>401</v>
      </c>
      <c r="B205" s="130">
        <v>32252</v>
      </c>
      <c r="C205" s="129" t="s">
        <v>402</v>
      </c>
      <c r="D205" s="131">
        <v>500</v>
      </c>
      <c r="E205" s="131">
        <v>500</v>
      </c>
      <c r="F205" s="131">
        <v>500</v>
      </c>
    </row>
    <row r="206" spans="1:6" x14ac:dyDescent="0.25">
      <c r="A206" s="122"/>
      <c r="B206" s="123">
        <v>3227</v>
      </c>
      <c r="C206" s="122" t="s">
        <v>153</v>
      </c>
      <c r="D206" s="124">
        <f>D207</f>
        <v>200</v>
      </c>
      <c r="E206" s="124">
        <v>200</v>
      </c>
      <c r="F206" s="124">
        <v>200</v>
      </c>
    </row>
    <row r="207" spans="1:6" x14ac:dyDescent="0.25">
      <c r="A207" s="129" t="s">
        <v>403</v>
      </c>
      <c r="B207" s="130">
        <v>32271</v>
      </c>
      <c r="C207" s="129" t="s">
        <v>153</v>
      </c>
      <c r="D207" s="131">
        <v>200</v>
      </c>
      <c r="E207" s="131">
        <v>200</v>
      </c>
      <c r="F207" s="131">
        <v>200</v>
      </c>
    </row>
    <row r="208" spans="1:6" x14ac:dyDescent="0.25">
      <c r="A208" s="122"/>
      <c r="B208" s="123">
        <v>323</v>
      </c>
      <c r="C208" s="122" t="s">
        <v>154</v>
      </c>
      <c r="D208" s="124">
        <f>D209+D213+D218+D220+D227+D233+D236+D241+D243</f>
        <v>38400</v>
      </c>
      <c r="E208" s="124">
        <f t="shared" ref="E208:F208" si="31">E209+E213+E218+E220+E227+E233+E236+E241+E243</f>
        <v>38400</v>
      </c>
      <c r="F208" s="124">
        <f t="shared" si="31"/>
        <v>38400</v>
      </c>
    </row>
    <row r="209" spans="1:6" x14ac:dyDescent="0.25">
      <c r="A209" s="122"/>
      <c r="B209" s="123">
        <v>3231</v>
      </c>
      <c r="C209" s="122" t="s">
        <v>155</v>
      </c>
      <c r="D209" s="124">
        <f>D210+D211+D212</f>
        <v>5000</v>
      </c>
      <c r="E209" s="124">
        <v>5000</v>
      </c>
      <c r="F209" s="124">
        <v>5000</v>
      </c>
    </row>
    <row r="210" spans="1:6" x14ac:dyDescent="0.25">
      <c r="A210" s="129" t="s">
        <v>404</v>
      </c>
      <c r="B210" s="130">
        <v>32311</v>
      </c>
      <c r="C210" s="129" t="s">
        <v>405</v>
      </c>
      <c r="D210" s="131">
        <v>4000</v>
      </c>
      <c r="E210" s="131">
        <v>4000</v>
      </c>
      <c r="F210" s="131">
        <v>4000</v>
      </c>
    </row>
    <row r="211" spans="1:6" x14ac:dyDescent="0.25">
      <c r="A211" s="129" t="s">
        <v>406</v>
      </c>
      <c r="B211" s="130">
        <v>32313</v>
      </c>
      <c r="C211" s="129" t="s">
        <v>407</v>
      </c>
      <c r="D211" s="131">
        <v>500</v>
      </c>
      <c r="E211" s="131">
        <v>500</v>
      </c>
      <c r="F211" s="131">
        <v>500</v>
      </c>
    </row>
    <row r="212" spans="1:6" x14ac:dyDescent="0.25">
      <c r="A212" s="129" t="s">
        <v>408</v>
      </c>
      <c r="B212" s="130">
        <v>32319</v>
      </c>
      <c r="C212" s="129" t="s">
        <v>409</v>
      </c>
      <c r="D212" s="131">
        <v>500</v>
      </c>
      <c r="E212" s="131">
        <v>500</v>
      </c>
      <c r="F212" s="131">
        <v>500</v>
      </c>
    </row>
    <row r="213" spans="1:6" x14ac:dyDescent="0.25">
      <c r="A213" s="122"/>
      <c r="B213" s="123">
        <v>3232</v>
      </c>
      <c r="C213" s="122" t="s">
        <v>410</v>
      </c>
      <c r="D213" s="124">
        <f>D217+D214+D215+D216</f>
        <v>2500</v>
      </c>
      <c r="E213" s="124">
        <f t="shared" ref="E213:F213" si="32">E217+E214+E215+E216</f>
        <v>2500</v>
      </c>
      <c r="F213" s="124">
        <f t="shared" si="32"/>
        <v>2500</v>
      </c>
    </row>
    <row r="214" spans="1:6" ht="30" x14ac:dyDescent="0.25">
      <c r="A214" s="143" t="s">
        <v>411</v>
      </c>
      <c r="B214" s="130">
        <v>32321</v>
      </c>
      <c r="C214" s="129" t="s">
        <v>412</v>
      </c>
      <c r="D214" s="131">
        <v>1000</v>
      </c>
      <c r="E214" s="131">
        <v>1000</v>
      </c>
      <c r="F214" s="131">
        <v>1000</v>
      </c>
    </row>
    <row r="215" spans="1:6" ht="30" x14ac:dyDescent="0.25">
      <c r="A215" s="143" t="s">
        <v>413</v>
      </c>
      <c r="B215" s="130">
        <v>32322</v>
      </c>
      <c r="C215" s="129" t="s">
        <v>414</v>
      </c>
      <c r="D215" s="131">
        <v>1000</v>
      </c>
      <c r="E215" s="131">
        <v>1000</v>
      </c>
      <c r="F215" s="131">
        <v>1000</v>
      </c>
    </row>
    <row r="216" spans="1:6" ht="30" x14ac:dyDescent="0.25">
      <c r="A216" s="143" t="s">
        <v>415</v>
      </c>
      <c r="B216" s="130">
        <v>32323</v>
      </c>
      <c r="C216" s="129" t="s">
        <v>416</v>
      </c>
      <c r="D216" s="131">
        <v>500</v>
      </c>
      <c r="E216" s="131">
        <v>500</v>
      </c>
      <c r="F216" s="131">
        <v>500</v>
      </c>
    </row>
    <row r="217" spans="1:6" x14ac:dyDescent="0.25">
      <c r="A217" s="129" t="s">
        <v>417</v>
      </c>
      <c r="B217" s="130">
        <v>32329</v>
      </c>
      <c r="C217" s="129" t="s">
        <v>410</v>
      </c>
      <c r="D217" s="131">
        <v>0</v>
      </c>
      <c r="E217" s="131">
        <v>0</v>
      </c>
      <c r="F217" s="131">
        <v>0</v>
      </c>
    </row>
    <row r="218" spans="1:6" x14ac:dyDescent="0.25">
      <c r="A218" s="122"/>
      <c r="B218" s="123">
        <v>3233</v>
      </c>
      <c r="C218" s="122" t="s">
        <v>157</v>
      </c>
      <c r="D218" s="124">
        <f>D219</f>
        <v>0</v>
      </c>
      <c r="E218" s="124">
        <v>0</v>
      </c>
      <c r="F218" s="124">
        <v>0</v>
      </c>
    </row>
    <row r="219" spans="1:6" x14ac:dyDescent="0.25">
      <c r="A219" s="129" t="s">
        <v>418</v>
      </c>
      <c r="B219" s="130">
        <v>32339</v>
      </c>
      <c r="C219" s="129" t="s">
        <v>419</v>
      </c>
      <c r="D219" s="131">
        <v>0</v>
      </c>
      <c r="E219" s="131">
        <v>0</v>
      </c>
      <c r="F219" s="131">
        <v>0</v>
      </c>
    </row>
    <row r="220" spans="1:6" x14ac:dyDescent="0.25">
      <c r="A220" s="122"/>
      <c r="B220" s="123">
        <v>3234</v>
      </c>
      <c r="C220" s="122" t="s">
        <v>158</v>
      </c>
      <c r="D220" s="124">
        <f>D226+D221+D222+D223+D224+D225</f>
        <v>3000</v>
      </c>
      <c r="E220" s="124">
        <v>3000</v>
      </c>
      <c r="F220" s="124">
        <v>3000</v>
      </c>
    </row>
    <row r="221" spans="1:6" x14ac:dyDescent="0.25">
      <c r="A221" s="143" t="s">
        <v>420</v>
      </c>
      <c r="B221" s="130">
        <v>32341</v>
      </c>
      <c r="C221" s="129" t="s">
        <v>421</v>
      </c>
      <c r="D221" s="131">
        <v>1200</v>
      </c>
      <c r="E221" s="131">
        <v>1200</v>
      </c>
      <c r="F221" s="131">
        <v>1200</v>
      </c>
    </row>
    <row r="222" spans="1:6" x14ac:dyDescent="0.25">
      <c r="A222" s="143" t="s">
        <v>422</v>
      </c>
      <c r="B222" s="130">
        <v>32342</v>
      </c>
      <c r="C222" s="129" t="s">
        <v>423</v>
      </c>
      <c r="D222" s="131">
        <v>600</v>
      </c>
      <c r="E222" s="131">
        <v>600</v>
      </c>
      <c r="F222" s="131">
        <v>600</v>
      </c>
    </row>
    <row r="223" spans="1:6" x14ac:dyDescent="0.25">
      <c r="A223" s="143" t="s">
        <v>424</v>
      </c>
      <c r="B223" s="130">
        <v>32343</v>
      </c>
      <c r="C223" s="129" t="s">
        <v>425</v>
      </c>
      <c r="D223" s="131">
        <v>100</v>
      </c>
      <c r="E223" s="131">
        <v>100</v>
      </c>
      <c r="F223" s="131">
        <v>100</v>
      </c>
    </row>
    <row r="224" spans="1:6" x14ac:dyDescent="0.25">
      <c r="A224" s="143" t="s">
        <v>426</v>
      </c>
      <c r="B224" s="130">
        <v>32344</v>
      </c>
      <c r="C224" s="129" t="s">
        <v>427</v>
      </c>
      <c r="D224" s="131">
        <v>1000</v>
      </c>
      <c r="E224" s="131">
        <v>1000</v>
      </c>
      <c r="F224" s="131">
        <v>1000</v>
      </c>
    </row>
    <row r="225" spans="1:6" x14ac:dyDescent="0.25">
      <c r="A225" s="143" t="s">
        <v>428</v>
      </c>
      <c r="B225" s="130">
        <v>32347</v>
      </c>
      <c r="C225" s="129" t="s">
        <v>429</v>
      </c>
      <c r="D225" s="131">
        <v>0</v>
      </c>
      <c r="E225" s="131">
        <v>0</v>
      </c>
      <c r="F225" s="131">
        <v>0</v>
      </c>
    </row>
    <row r="226" spans="1:6" x14ac:dyDescent="0.25">
      <c r="A226" s="129" t="s">
        <v>430</v>
      </c>
      <c r="B226" s="130">
        <v>32349</v>
      </c>
      <c r="C226" s="129" t="s">
        <v>431</v>
      </c>
      <c r="D226" s="131">
        <v>100</v>
      </c>
      <c r="E226" s="131">
        <v>100</v>
      </c>
      <c r="F226" s="131">
        <v>100</v>
      </c>
    </row>
    <row r="227" spans="1:6" x14ac:dyDescent="0.25">
      <c r="A227" s="122"/>
      <c r="B227" s="123">
        <v>3235</v>
      </c>
      <c r="C227" s="122" t="s">
        <v>159</v>
      </c>
      <c r="D227" s="124">
        <f>D232+D228+D229+D230+D231</f>
        <v>21000</v>
      </c>
      <c r="E227" s="124">
        <f t="shared" ref="E227:F227" si="33">E232+E228+E229+E230+E231</f>
        <v>21000</v>
      </c>
      <c r="F227" s="124">
        <f t="shared" si="33"/>
        <v>21000</v>
      </c>
    </row>
    <row r="228" spans="1:6" x14ac:dyDescent="0.25">
      <c r="A228" s="143" t="s">
        <v>432</v>
      </c>
      <c r="B228" s="130">
        <v>32352</v>
      </c>
      <c r="C228" s="129" t="s">
        <v>433</v>
      </c>
      <c r="D228" s="131">
        <v>20900</v>
      </c>
      <c r="E228" s="131">
        <v>20900</v>
      </c>
      <c r="F228" s="131">
        <v>20900</v>
      </c>
    </row>
    <row r="229" spans="1:6" x14ac:dyDescent="0.25">
      <c r="A229" s="143" t="s">
        <v>434</v>
      </c>
      <c r="B229" s="130">
        <v>32353</v>
      </c>
      <c r="C229" s="129" t="s">
        <v>435</v>
      </c>
      <c r="D229" s="131">
        <v>0</v>
      </c>
      <c r="E229" s="131">
        <v>0</v>
      </c>
      <c r="F229" s="131">
        <v>0</v>
      </c>
    </row>
    <row r="230" spans="1:6" x14ac:dyDescent="0.25">
      <c r="A230" s="143" t="s">
        <v>436</v>
      </c>
      <c r="B230" s="130">
        <v>32354</v>
      </c>
      <c r="C230" s="129" t="s">
        <v>437</v>
      </c>
      <c r="D230" s="131">
        <v>0</v>
      </c>
      <c r="E230" s="131">
        <v>0</v>
      </c>
      <c r="F230" s="131">
        <v>0</v>
      </c>
    </row>
    <row r="231" spans="1:6" x14ac:dyDescent="0.25">
      <c r="A231" s="143" t="s">
        <v>438</v>
      </c>
      <c r="B231" s="130">
        <v>32355</v>
      </c>
      <c r="C231" s="129" t="s">
        <v>439</v>
      </c>
      <c r="D231" s="131">
        <v>0</v>
      </c>
      <c r="E231" s="131">
        <v>0</v>
      </c>
      <c r="F231" s="131">
        <v>0</v>
      </c>
    </row>
    <row r="232" spans="1:6" x14ac:dyDescent="0.25">
      <c r="A232" s="129" t="s">
        <v>440</v>
      </c>
      <c r="B232" s="130">
        <v>32359</v>
      </c>
      <c r="C232" s="129" t="s">
        <v>441</v>
      </c>
      <c r="D232" s="131">
        <v>100</v>
      </c>
      <c r="E232" s="131">
        <v>100</v>
      </c>
      <c r="F232" s="131">
        <v>100</v>
      </c>
    </row>
    <row r="233" spans="1:6" x14ac:dyDescent="0.25">
      <c r="A233" s="122"/>
      <c r="B233" s="123">
        <v>3236</v>
      </c>
      <c r="C233" s="122" t="s">
        <v>160</v>
      </c>
      <c r="D233" s="124">
        <f>D234+D235</f>
        <v>3300</v>
      </c>
      <c r="E233" s="124">
        <v>3300</v>
      </c>
      <c r="F233" s="124">
        <v>3300</v>
      </c>
    </row>
    <row r="234" spans="1:6" ht="30" x14ac:dyDescent="0.25">
      <c r="A234" s="129" t="s">
        <v>442</v>
      </c>
      <c r="B234" s="130">
        <v>32361</v>
      </c>
      <c r="C234" s="129" t="s">
        <v>443</v>
      </c>
      <c r="D234" s="131">
        <v>3300</v>
      </c>
      <c r="E234" s="131">
        <v>3300</v>
      </c>
      <c r="F234" s="131">
        <v>3300</v>
      </c>
    </row>
    <row r="235" spans="1:6" x14ac:dyDescent="0.25">
      <c r="A235" s="129" t="s">
        <v>444</v>
      </c>
      <c r="B235" s="130">
        <v>32369</v>
      </c>
      <c r="C235" s="129" t="s">
        <v>445</v>
      </c>
      <c r="D235" s="131">
        <v>0</v>
      </c>
      <c r="E235" s="131">
        <v>0</v>
      </c>
      <c r="F235" s="131">
        <v>0</v>
      </c>
    </row>
    <row r="236" spans="1:6" x14ac:dyDescent="0.25">
      <c r="A236" s="122"/>
      <c r="B236" s="123">
        <v>3237</v>
      </c>
      <c r="C236" s="122" t="s">
        <v>161</v>
      </c>
      <c r="D236" s="124">
        <f>D237+D238+D240+D239</f>
        <v>2000</v>
      </c>
      <c r="E236" s="124">
        <v>2000</v>
      </c>
      <c r="F236" s="124">
        <v>2000</v>
      </c>
    </row>
    <row r="237" spans="1:6" x14ac:dyDescent="0.25">
      <c r="A237" s="129" t="s">
        <v>446</v>
      </c>
      <c r="B237" s="130">
        <v>32371</v>
      </c>
      <c r="C237" s="129" t="s">
        <v>447</v>
      </c>
      <c r="D237" s="131">
        <v>0</v>
      </c>
      <c r="E237" s="131">
        <v>0</v>
      </c>
      <c r="F237" s="131">
        <v>0</v>
      </c>
    </row>
    <row r="238" spans="1:6" x14ac:dyDescent="0.25">
      <c r="A238" s="129" t="s">
        <v>448</v>
      </c>
      <c r="B238" s="130">
        <v>32372</v>
      </c>
      <c r="C238" s="129" t="s">
        <v>449</v>
      </c>
      <c r="D238" s="131">
        <v>0</v>
      </c>
      <c r="E238" s="131">
        <v>0</v>
      </c>
      <c r="F238" s="131">
        <v>0</v>
      </c>
    </row>
    <row r="239" spans="1:6" x14ac:dyDescent="0.25">
      <c r="A239" s="143" t="s">
        <v>450</v>
      </c>
      <c r="B239" s="130">
        <v>32373</v>
      </c>
      <c r="C239" s="129" t="s">
        <v>451</v>
      </c>
      <c r="D239" s="131">
        <v>0</v>
      </c>
      <c r="E239" s="131">
        <v>0</v>
      </c>
      <c r="F239" s="131">
        <v>0</v>
      </c>
    </row>
    <row r="240" spans="1:6" x14ac:dyDescent="0.25">
      <c r="A240" s="129" t="s">
        <v>452</v>
      </c>
      <c r="B240" s="130">
        <v>32379</v>
      </c>
      <c r="C240" s="129" t="s">
        <v>453</v>
      </c>
      <c r="D240" s="131">
        <v>2000</v>
      </c>
      <c r="E240" s="131">
        <v>2000</v>
      </c>
      <c r="F240" s="131">
        <v>2000</v>
      </c>
    </row>
    <row r="241" spans="1:6" x14ac:dyDescent="0.25">
      <c r="A241" s="122"/>
      <c r="B241" s="123">
        <v>3238</v>
      </c>
      <c r="C241" s="122" t="s">
        <v>162</v>
      </c>
      <c r="D241" s="124">
        <f>D242</f>
        <v>1400</v>
      </c>
      <c r="E241" s="124">
        <v>1400</v>
      </c>
      <c r="F241" s="124">
        <v>1400</v>
      </c>
    </row>
    <row r="242" spans="1:6" x14ac:dyDescent="0.25">
      <c r="A242" s="129" t="s">
        <v>454</v>
      </c>
      <c r="B242" s="130">
        <v>32389</v>
      </c>
      <c r="C242" s="129" t="s">
        <v>455</v>
      </c>
      <c r="D242" s="131">
        <v>1400</v>
      </c>
      <c r="E242" s="131">
        <v>1400</v>
      </c>
      <c r="F242" s="131">
        <v>1400</v>
      </c>
    </row>
    <row r="243" spans="1:6" x14ac:dyDescent="0.25">
      <c r="A243" s="122"/>
      <c r="B243" s="123">
        <v>3239</v>
      </c>
      <c r="C243" s="122" t="s">
        <v>163</v>
      </c>
      <c r="D243" s="124">
        <f>D244+D247+D245+D246</f>
        <v>200</v>
      </c>
      <c r="E243" s="124">
        <v>200</v>
      </c>
      <c r="F243" s="124">
        <v>200</v>
      </c>
    </row>
    <row r="244" spans="1:6" ht="30" x14ac:dyDescent="0.25">
      <c r="A244" s="129" t="s">
        <v>456</v>
      </c>
      <c r="B244" s="130">
        <v>32391</v>
      </c>
      <c r="C244" s="129" t="s">
        <v>457</v>
      </c>
      <c r="D244" s="131">
        <v>0</v>
      </c>
      <c r="E244" s="131">
        <v>0</v>
      </c>
      <c r="F244" s="131">
        <v>0</v>
      </c>
    </row>
    <row r="245" spans="1:6" x14ac:dyDescent="0.25">
      <c r="A245" s="143" t="s">
        <v>458</v>
      </c>
      <c r="B245" s="130">
        <v>32394</v>
      </c>
      <c r="C245" s="129" t="s">
        <v>459</v>
      </c>
      <c r="D245" s="131">
        <v>200</v>
      </c>
      <c r="E245" s="131">
        <v>200</v>
      </c>
      <c r="F245" s="131">
        <v>200</v>
      </c>
    </row>
    <row r="246" spans="1:6" x14ac:dyDescent="0.25">
      <c r="A246" s="143" t="s">
        <v>460</v>
      </c>
      <c r="B246" s="130">
        <v>32395</v>
      </c>
      <c r="C246" s="129" t="s">
        <v>461</v>
      </c>
      <c r="D246" s="131">
        <v>0</v>
      </c>
      <c r="E246" s="131">
        <v>0</v>
      </c>
      <c r="F246" s="131">
        <v>0</v>
      </c>
    </row>
    <row r="247" spans="1:6" x14ac:dyDescent="0.25">
      <c r="A247" s="129" t="s">
        <v>462</v>
      </c>
      <c r="B247" s="130">
        <v>32399</v>
      </c>
      <c r="C247" s="129" t="s">
        <v>463</v>
      </c>
      <c r="D247" s="131">
        <v>0</v>
      </c>
      <c r="E247" s="131">
        <v>0</v>
      </c>
      <c r="F247" s="131">
        <v>0</v>
      </c>
    </row>
    <row r="248" spans="1:6" x14ac:dyDescent="0.25">
      <c r="A248" s="122"/>
      <c r="B248" s="123">
        <v>324</v>
      </c>
      <c r="C248" s="122" t="s">
        <v>192</v>
      </c>
      <c r="D248" s="124">
        <f>D249</f>
        <v>0</v>
      </c>
      <c r="E248" s="124">
        <v>0</v>
      </c>
      <c r="F248" s="124">
        <v>0</v>
      </c>
    </row>
    <row r="249" spans="1:6" x14ac:dyDescent="0.25">
      <c r="A249" s="122"/>
      <c r="B249" s="123">
        <v>3241</v>
      </c>
      <c r="C249" s="122" t="s">
        <v>192</v>
      </c>
      <c r="D249" s="124">
        <f>D251</f>
        <v>0</v>
      </c>
      <c r="E249" s="124">
        <v>0</v>
      </c>
      <c r="F249" s="124">
        <v>0</v>
      </c>
    </row>
    <row r="250" spans="1:6" x14ac:dyDescent="0.25">
      <c r="A250" s="143" t="s">
        <v>464</v>
      </c>
      <c r="B250" s="130">
        <v>32411</v>
      </c>
      <c r="C250" s="129" t="s">
        <v>465</v>
      </c>
      <c r="D250" s="131">
        <v>0</v>
      </c>
      <c r="E250" s="131">
        <v>0</v>
      </c>
      <c r="F250" s="131">
        <v>0</v>
      </c>
    </row>
    <row r="251" spans="1:6" x14ac:dyDescent="0.25">
      <c r="A251" s="129" t="s">
        <v>466</v>
      </c>
      <c r="B251" s="130">
        <v>32412</v>
      </c>
      <c r="C251" s="129" t="s">
        <v>467</v>
      </c>
      <c r="D251" s="131">
        <v>0</v>
      </c>
      <c r="E251" s="131">
        <v>0</v>
      </c>
      <c r="F251" s="131">
        <v>0</v>
      </c>
    </row>
    <row r="252" spans="1:6" x14ac:dyDescent="0.25">
      <c r="A252" s="122"/>
      <c r="B252" s="123">
        <v>329</v>
      </c>
      <c r="C252" s="122" t="s">
        <v>164</v>
      </c>
      <c r="D252" s="124">
        <f>D253+D257+D259+D261+D264</f>
        <v>3700</v>
      </c>
      <c r="E252" s="124">
        <v>3700</v>
      </c>
      <c r="F252" s="124">
        <v>3700</v>
      </c>
    </row>
    <row r="253" spans="1:6" x14ac:dyDescent="0.25">
      <c r="A253" s="122"/>
      <c r="B253" s="123">
        <v>3292</v>
      </c>
      <c r="C253" s="122" t="s">
        <v>166</v>
      </c>
      <c r="D253" s="124">
        <f>D255+D256+D254</f>
        <v>3000</v>
      </c>
      <c r="E253" s="124">
        <v>3000</v>
      </c>
      <c r="F253" s="124">
        <v>3000</v>
      </c>
    </row>
    <row r="254" spans="1:6" x14ac:dyDescent="0.25">
      <c r="A254" s="143" t="s">
        <v>468</v>
      </c>
      <c r="B254" s="130">
        <v>32921</v>
      </c>
      <c r="C254" s="129" t="s">
        <v>469</v>
      </c>
      <c r="D254" s="131">
        <v>800</v>
      </c>
      <c r="E254" s="131">
        <v>800</v>
      </c>
      <c r="F254" s="131">
        <v>800</v>
      </c>
    </row>
    <row r="255" spans="1:6" x14ac:dyDescent="0.25">
      <c r="A255" s="129" t="s">
        <v>470</v>
      </c>
      <c r="B255" s="130">
        <v>32922</v>
      </c>
      <c r="C255" s="129" t="s">
        <v>471</v>
      </c>
      <c r="D255" s="131">
        <v>1650</v>
      </c>
      <c r="E255" s="131">
        <v>1650</v>
      </c>
      <c r="F255" s="131">
        <v>1650</v>
      </c>
    </row>
    <row r="256" spans="1:6" x14ac:dyDescent="0.25">
      <c r="A256" s="129" t="s">
        <v>472</v>
      </c>
      <c r="B256" s="130">
        <v>32923</v>
      </c>
      <c r="C256" s="129" t="s">
        <v>473</v>
      </c>
      <c r="D256" s="131">
        <v>550</v>
      </c>
      <c r="E256" s="131">
        <v>550</v>
      </c>
      <c r="F256" s="131">
        <v>550</v>
      </c>
    </row>
    <row r="257" spans="1:6" x14ac:dyDescent="0.25">
      <c r="A257" s="122"/>
      <c r="B257" s="123">
        <v>3293</v>
      </c>
      <c r="C257" s="122" t="s">
        <v>167</v>
      </c>
      <c r="D257" s="124">
        <f>D258</f>
        <v>200</v>
      </c>
      <c r="E257" s="124">
        <v>200</v>
      </c>
      <c r="F257" s="124">
        <v>200</v>
      </c>
    </row>
    <row r="258" spans="1:6" x14ac:dyDescent="0.25">
      <c r="A258" s="129" t="s">
        <v>474</v>
      </c>
      <c r="B258" s="130">
        <v>32931</v>
      </c>
      <c r="C258" s="129" t="s">
        <v>167</v>
      </c>
      <c r="D258" s="131">
        <v>200</v>
      </c>
      <c r="E258" s="131">
        <v>200</v>
      </c>
      <c r="F258" s="131">
        <v>200</v>
      </c>
    </row>
    <row r="259" spans="1:6" x14ac:dyDescent="0.25">
      <c r="A259" s="122"/>
      <c r="B259" s="123">
        <v>3294</v>
      </c>
      <c r="C259" s="122" t="s">
        <v>475</v>
      </c>
      <c r="D259" s="124">
        <f>D260</f>
        <v>0</v>
      </c>
      <c r="E259" s="124">
        <v>0</v>
      </c>
      <c r="F259" s="124">
        <v>0</v>
      </c>
    </row>
    <row r="260" spans="1:6" x14ac:dyDescent="0.25">
      <c r="A260" s="129" t="s">
        <v>476</v>
      </c>
      <c r="B260" s="130">
        <v>32941</v>
      </c>
      <c r="C260" s="129" t="s">
        <v>477</v>
      </c>
      <c r="D260" s="131">
        <v>0</v>
      </c>
      <c r="E260" s="131">
        <v>0</v>
      </c>
      <c r="F260" s="131">
        <v>0</v>
      </c>
    </row>
    <row r="261" spans="1:6" x14ac:dyDescent="0.25">
      <c r="A261" s="122"/>
      <c r="B261" s="123">
        <v>3295</v>
      </c>
      <c r="C261" s="122" t="s">
        <v>169</v>
      </c>
      <c r="D261" s="124">
        <f>D262</f>
        <v>0</v>
      </c>
      <c r="E261" s="124">
        <v>0</v>
      </c>
      <c r="F261" s="124">
        <v>0</v>
      </c>
    </row>
    <row r="262" spans="1:6" x14ac:dyDescent="0.25">
      <c r="A262" s="129" t="s">
        <v>478</v>
      </c>
      <c r="B262" s="130">
        <v>32952</v>
      </c>
      <c r="C262" s="129" t="s">
        <v>479</v>
      </c>
      <c r="D262" s="131">
        <v>0</v>
      </c>
      <c r="E262" s="131">
        <v>0</v>
      </c>
      <c r="F262" s="131">
        <v>0</v>
      </c>
    </row>
    <row r="263" spans="1:6" x14ac:dyDescent="0.25">
      <c r="A263" s="143" t="s">
        <v>480</v>
      </c>
      <c r="B263" s="130">
        <v>32959</v>
      </c>
      <c r="C263" s="129" t="s">
        <v>481</v>
      </c>
      <c r="D263" s="131">
        <v>0</v>
      </c>
      <c r="E263" s="131">
        <v>0</v>
      </c>
      <c r="F263" s="131">
        <v>0</v>
      </c>
    </row>
    <row r="264" spans="1:6" x14ac:dyDescent="0.25">
      <c r="A264" s="122"/>
      <c r="B264" s="123">
        <v>3299</v>
      </c>
      <c r="C264" s="122" t="s">
        <v>164</v>
      </c>
      <c r="D264" s="124">
        <f>D265</f>
        <v>500</v>
      </c>
      <c r="E264" s="124">
        <v>500</v>
      </c>
      <c r="F264" s="124">
        <v>500</v>
      </c>
    </row>
    <row r="265" spans="1:6" x14ac:dyDescent="0.25">
      <c r="A265" s="129" t="s">
        <v>482</v>
      </c>
      <c r="B265" s="130">
        <v>32999</v>
      </c>
      <c r="C265" s="129" t="s">
        <v>164</v>
      </c>
      <c r="D265" s="131">
        <v>500</v>
      </c>
      <c r="E265" s="131">
        <v>500</v>
      </c>
      <c r="F265" s="131">
        <v>500</v>
      </c>
    </row>
    <row r="266" spans="1:6" x14ac:dyDescent="0.25">
      <c r="A266" s="122"/>
      <c r="B266" s="123">
        <v>34</v>
      </c>
      <c r="C266" s="122" t="s">
        <v>95</v>
      </c>
      <c r="D266" s="124">
        <f>D267</f>
        <v>1100</v>
      </c>
      <c r="E266" s="124">
        <v>1100</v>
      </c>
      <c r="F266" s="124">
        <v>1100</v>
      </c>
    </row>
    <row r="267" spans="1:6" x14ac:dyDescent="0.25">
      <c r="A267" s="122"/>
      <c r="B267" s="123">
        <v>343</v>
      </c>
      <c r="C267" s="122" t="s">
        <v>172</v>
      </c>
      <c r="D267" s="124">
        <f>D268+D271+D273</f>
        <v>1100</v>
      </c>
      <c r="E267" s="124">
        <v>1100</v>
      </c>
      <c r="F267" s="124">
        <v>1100</v>
      </c>
    </row>
    <row r="268" spans="1:6" x14ac:dyDescent="0.25">
      <c r="A268" s="122"/>
      <c r="B268" s="123">
        <v>3431</v>
      </c>
      <c r="C268" s="122" t="s">
        <v>173</v>
      </c>
      <c r="D268" s="124">
        <f>D269+D270</f>
        <v>1100</v>
      </c>
      <c r="E268" s="124">
        <v>1100</v>
      </c>
      <c r="F268" s="124">
        <v>1100</v>
      </c>
    </row>
    <row r="269" spans="1:6" x14ac:dyDescent="0.25">
      <c r="A269" s="129" t="s">
        <v>483</v>
      </c>
      <c r="B269" s="130">
        <v>34311</v>
      </c>
      <c r="C269" s="129" t="s">
        <v>484</v>
      </c>
      <c r="D269" s="131">
        <v>950</v>
      </c>
      <c r="E269" s="131">
        <v>950</v>
      </c>
      <c r="F269" s="131">
        <v>950</v>
      </c>
    </row>
    <row r="270" spans="1:6" x14ac:dyDescent="0.25">
      <c r="A270" s="143" t="s">
        <v>485</v>
      </c>
      <c r="B270" s="130">
        <v>34312</v>
      </c>
      <c r="C270" s="129" t="s">
        <v>486</v>
      </c>
      <c r="D270" s="131">
        <v>150</v>
      </c>
      <c r="E270" s="131">
        <v>150</v>
      </c>
      <c r="F270" s="131">
        <v>150</v>
      </c>
    </row>
    <row r="271" spans="1:6" x14ac:dyDescent="0.25">
      <c r="A271" s="122"/>
      <c r="B271" s="123">
        <v>3433</v>
      </c>
      <c r="C271" s="122" t="s">
        <v>174</v>
      </c>
      <c r="D271" s="124">
        <f>D272</f>
        <v>0</v>
      </c>
      <c r="E271" s="124">
        <v>0</v>
      </c>
      <c r="F271" s="124">
        <v>0</v>
      </c>
    </row>
    <row r="272" spans="1:6" x14ac:dyDescent="0.25">
      <c r="A272" s="129" t="s">
        <v>487</v>
      </c>
      <c r="B272" s="130">
        <v>34339</v>
      </c>
      <c r="C272" s="129" t="s">
        <v>488</v>
      </c>
      <c r="D272" s="131">
        <v>0</v>
      </c>
      <c r="E272" s="131">
        <v>0</v>
      </c>
      <c r="F272" s="131">
        <v>0</v>
      </c>
    </row>
    <row r="273" spans="1:6" x14ac:dyDescent="0.25">
      <c r="A273" s="122"/>
      <c r="B273" s="123">
        <v>3434</v>
      </c>
      <c r="C273" s="122" t="s">
        <v>489</v>
      </c>
      <c r="D273" s="124">
        <f>D274</f>
        <v>0</v>
      </c>
      <c r="E273" s="124">
        <v>0</v>
      </c>
      <c r="F273" s="124">
        <v>0</v>
      </c>
    </row>
    <row r="274" spans="1:6" x14ac:dyDescent="0.25">
      <c r="A274" s="129" t="s">
        <v>490</v>
      </c>
      <c r="B274" s="130">
        <v>34349</v>
      </c>
      <c r="C274" s="129" t="s">
        <v>489</v>
      </c>
      <c r="D274" s="131">
        <v>0</v>
      </c>
      <c r="E274" s="131">
        <v>0</v>
      </c>
      <c r="F274" s="131">
        <v>0</v>
      </c>
    </row>
    <row r="275" spans="1:6" x14ac:dyDescent="0.25">
      <c r="A275" s="339" t="s">
        <v>335</v>
      </c>
      <c r="B275" s="339"/>
      <c r="C275" s="339"/>
      <c r="D275" s="146"/>
      <c r="E275" s="146"/>
      <c r="F275" s="146"/>
    </row>
    <row r="276" spans="1:6" x14ac:dyDescent="0.25">
      <c r="A276" s="339" t="s">
        <v>219</v>
      </c>
      <c r="B276" s="339"/>
      <c r="C276" s="339"/>
      <c r="D276" s="144"/>
      <c r="E276" s="144"/>
      <c r="F276" s="144"/>
    </row>
    <row r="277" spans="1:6" x14ac:dyDescent="0.25">
      <c r="A277" s="339" t="s">
        <v>491</v>
      </c>
      <c r="B277" s="339"/>
      <c r="C277" s="339"/>
      <c r="D277" s="144"/>
      <c r="E277" s="144"/>
      <c r="F277" s="144"/>
    </row>
    <row r="278" spans="1:6" x14ac:dyDescent="0.25">
      <c r="A278" s="119" t="s">
        <v>251</v>
      </c>
      <c r="B278" s="120" t="s">
        <v>337</v>
      </c>
      <c r="C278" s="119" t="s">
        <v>338</v>
      </c>
      <c r="D278" s="121">
        <v>0</v>
      </c>
      <c r="E278" s="121">
        <v>0</v>
      </c>
      <c r="F278" s="121">
        <v>0</v>
      </c>
    </row>
    <row r="279" spans="1:6" x14ac:dyDescent="0.25">
      <c r="A279" s="122"/>
      <c r="B279" s="123">
        <v>4</v>
      </c>
      <c r="C279" s="122" t="s">
        <v>35</v>
      </c>
      <c r="D279" s="124">
        <v>0</v>
      </c>
      <c r="E279" s="124">
        <v>0</v>
      </c>
      <c r="F279" s="124">
        <v>0</v>
      </c>
    </row>
    <row r="280" spans="1:6" x14ac:dyDescent="0.25">
      <c r="A280" s="122"/>
      <c r="B280" s="123">
        <v>42</v>
      </c>
      <c r="C280" s="122" t="s">
        <v>80</v>
      </c>
      <c r="D280" s="124">
        <v>0</v>
      </c>
      <c r="E280" s="124">
        <v>0</v>
      </c>
      <c r="F280" s="124">
        <v>0</v>
      </c>
    </row>
    <row r="281" spans="1:6" x14ac:dyDescent="0.25">
      <c r="A281" s="122"/>
      <c r="B281" s="123">
        <v>421</v>
      </c>
      <c r="C281" s="122" t="s">
        <v>177</v>
      </c>
      <c r="D281" s="124">
        <v>0</v>
      </c>
      <c r="E281" s="124">
        <v>0</v>
      </c>
      <c r="F281" s="124">
        <v>0</v>
      </c>
    </row>
    <row r="282" spans="1:6" x14ac:dyDescent="0.25">
      <c r="A282" s="122"/>
      <c r="B282" s="123">
        <v>4212</v>
      </c>
      <c r="C282" s="122" t="s">
        <v>178</v>
      </c>
      <c r="D282" s="124">
        <v>0</v>
      </c>
      <c r="E282" s="124">
        <v>0</v>
      </c>
      <c r="F282" s="124">
        <v>0</v>
      </c>
    </row>
    <row r="283" spans="1:6" x14ac:dyDescent="0.25">
      <c r="A283" s="129" t="s">
        <v>492</v>
      </c>
      <c r="B283" s="130">
        <v>42122</v>
      </c>
      <c r="C283" s="129" t="s">
        <v>178</v>
      </c>
      <c r="D283" s="131">
        <v>0</v>
      </c>
      <c r="E283" s="131">
        <v>0</v>
      </c>
      <c r="F283" s="131">
        <v>0</v>
      </c>
    </row>
    <row r="284" spans="1:6" x14ac:dyDescent="0.25">
      <c r="A284" s="122"/>
      <c r="B284" s="123">
        <v>4214</v>
      </c>
      <c r="C284" s="122" t="s">
        <v>493</v>
      </c>
      <c r="D284" s="124">
        <v>0</v>
      </c>
      <c r="E284" s="124">
        <v>0</v>
      </c>
      <c r="F284" s="124">
        <v>0</v>
      </c>
    </row>
    <row r="285" spans="1:6" x14ac:dyDescent="0.25">
      <c r="A285" s="129" t="s">
        <v>494</v>
      </c>
      <c r="B285" s="130">
        <v>42149</v>
      </c>
      <c r="C285" s="129" t="s">
        <v>495</v>
      </c>
      <c r="D285" s="131">
        <v>0</v>
      </c>
      <c r="E285" s="131">
        <v>0</v>
      </c>
      <c r="F285" s="131">
        <v>0</v>
      </c>
    </row>
    <row r="286" spans="1:6" ht="30" x14ac:dyDescent="0.25">
      <c r="A286" s="122"/>
      <c r="B286" s="123">
        <v>45</v>
      </c>
      <c r="C286" s="122" t="s">
        <v>81</v>
      </c>
      <c r="D286" s="124">
        <v>0</v>
      </c>
      <c r="E286" s="124">
        <v>0</v>
      </c>
      <c r="F286" s="124">
        <v>0</v>
      </c>
    </row>
    <row r="287" spans="1:6" x14ac:dyDescent="0.25">
      <c r="A287" s="122"/>
      <c r="B287" s="123">
        <v>451</v>
      </c>
      <c r="C287" s="122" t="s">
        <v>208</v>
      </c>
      <c r="D287" s="124">
        <v>0</v>
      </c>
      <c r="E287" s="124">
        <v>0</v>
      </c>
      <c r="F287" s="124">
        <v>0</v>
      </c>
    </row>
    <row r="288" spans="1:6" x14ac:dyDescent="0.25">
      <c r="A288" s="122"/>
      <c r="B288" s="123">
        <v>4511</v>
      </c>
      <c r="C288" s="122" t="s">
        <v>208</v>
      </c>
      <c r="D288" s="124">
        <v>0</v>
      </c>
      <c r="E288" s="124">
        <v>0</v>
      </c>
      <c r="F288" s="124">
        <v>0</v>
      </c>
    </row>
    <row r="289" spans="1:6" x14ac:dyDescent="0.25">
      <c r="A289" s="129" t="s">
        <v>496</v>
      </c>
      <c r="B289" s="130">
        <v>45111</v>
      </c>
      <c r="C289" s="129" t="s">
        <v>208</v>
      </c>
      <c r="D289" s="131">
        <v>0</v>
      </c>
      <c r="E289" s="131">
        <v>0</v>
      </c>
      <c r="F289" s="131">
        <v>0</v>
      </c>
    </row>
    <row r="290" spans="1:6" x14ac:dyDescent="0.25">
      <c r="A290" s="122"/>
      <c r="B290" s="123">
        <v>454</v>
      </c>
      <c r="C290" s="122" t="s">
        <v>209</v>
      </c>
      <c r="D290" s="124">
        <v>0</v>
      </c>
      <c r="E290" s="124">
        <v>0</v>
      </c>
      <c r="F290" s="124">
        <v>0</v>
      </c>
    </row>
    <row r="291" spans="1:6" x14ac:dyDescent="0.25">
      <c r="A291" s="122"/>
      <c r="B291" s="123">
        <v>4541</v>
      </c>
      <c r="C291" s="122" t="s">
        <v>209</v>
      </c>
      <c r="D291" s="124">
        <v>0</v>
      </c>
      <c r="E291" s="124">
        <v>0</v>
      </c>
      <c r="F291" s="124">
        <v>0</v>
      </c>
    </row>
    <row r="292" spans="1:6" x14ac:dyDescent="0.25">
      <c r="A292" s="129" t="s">
        <v>497</v>
      </c>
      <c r="B292" s="130">
        <v>45411</v>
      </c>
      <c r="C292" s="129" t="s">
        <v>209</v>
      </c>
      <c r="D292" s="131">
        <v>0</v>
      </c>
      <c r="E292" s="131">
        <v>0</v>
      </c>
      <c r="F292" s="131">
        <v>0</v>
      </c>
    </row>
    <row r="293" spans="1:6" x14ac:dyDescent="0.25">
      <c r="A293" s="129"/>
      <c r="B293" s="130"/>
      <c r="C293" s="129"/>
      <c r="D293" s="131"/>
      <c r="E293" s="131"/>
      <c r="F293" s="131"/>
    </row>
    <row r="294" spans="1:6" x14ac:dyDescent="0.25">
      <c r="A294" s="129"/>
      <c r="B294" s="130"/>
      <c r="C294" s="129"/>
      <c r="D294" s="131"/>
      <c r="E294" s="131"/>
      <c r="F294" s="131"/>
    </row>
    <row r="295" spans="1:6" x14ac:dyDescent="0.25">
      <c r="A295" s="339" t="s">
        <v>335</v>
      </c>
      <c r="B295" s="339"/>
      <c r="C295" s="339"/>
      <c r="D295" s="146"/>
      <c r="E295" s="146"/>
      <c r="F295" s="146"/>
    </row>
    <row r="296" spans="1:6" x14ac:dyDescent="0.25">
      <c r="A296" s="339" t="s">
        <v>219</v>
      </c>
      <c r="B296" s="339"/>
      <c r="C296" s="339"/>
      <c r="D296" s="144"/>
      <c r="E296" s="144"/>
      <c r="F296" s="144"/>
    </row>
    <row r="297" spans="1:6" x14ac:dyDescent="0.25">
      <c r="A297" s="339" t="s">
        <v>498</v>
      </c>
      <c r="B297" s="339"/>
      <c r="C297" s="339"/>
      <c r="D297" s="144"/>
      <c r="E297" s="144"/>
      <c r="F297" s="144"/>
    </row>
    <row r="298" spans="1:6" x14ac:dyDescent="0.25">
      <c r="A298" s="119" t="s">
        <v>251</v>
      </c>
      <c r="B298" s="120" t="s">
        <v>337</v>
      </c>
      <c r="C298" s="119" t="s">
        <v>338</v>
      </c>
      <c r="D298" s="121">
        <f>D299</f>
        <v>10000</v>
      </c>
      <c r="E298" s="121">
        <f t="shared" ref="E298:F299" si="34">E299</f>
        <v>10000</v>
      </c>
      <c r="F298" s="121">
        <f t="shared" si="34"/>
        <v>10000</v>
      </c>
    </row>
    <row r="299" spans="1:6" x14ac:dyDescent="0.25">
      <c r="A299" s="122"/>
      <c r="B299" s="123">
        <v>4</v>
      </c>
      <c r="C299" s="122" t="s">
        <v>35</v>
      </c>
      <c r="D299" s="124">
        <f>D300</f>
        <v>10000</v>
      </c>
      <c r="E299" s="124">
        <f t="shared" si="34"/>
        <v>10000</v>
      </c>
      <c r="F299" s="124">
        <f t="shared" si="34"/>
        <v>10000</v>
      </c>
    </row>
    <row r="300" spans="1:6" x14ac:dyDescent="0.25">
      <c r="A300" s="122"/>
      <c r="B300" s="123">
        <v>42</v>
      </c>
      <c r="C300" s="122" t="s">
        <v>80</v>
      </c>
      <c r="D300" s="124">
        <f>D301+D305+D308</f>
        <v>10000</v>
      </c>
      <c r="E300" s="124">
        <f t="shared" ref="E300:F300" si="35">E301+E305+E308</f>
        <v>10000</v>
      </c>
      <c r="F300" s="124">
        <f t="shared" si="35"/>
        <v>10000</v>
      </c>
    </row>
    <row r="301" spans="1:6" x14ac:dyDescent="0.25">
      <c r="A301" s="122"/>
      <c r="B301" s="123">
        <v>422</v>
      </c>
      <c r="C301" s="122" t="s">
        <v>179</v>
      </c>
      <c r="D301" s="124">
        <f>D302</f>
        <v>10000</v>
      </c>
      <c r="E301" s="124">
        <f t="shared" ref="E301:F301" si="36">E302</f>
        <v>10000</v>
      </c>
      <c r="F301" s="124">
        <f t="shared" si="36"/>
        <v>10000</v>
      </c>
    </row>
    <row r="302" spans="1:6" x14ac:dyDescent="0.25">
      <c r="A302" s="122"/>
      <c r="B302" s="123">
        <v>4227</v>
      </c>
      <c r="C302" s="122" t="s">
        <v>182</v>
      </c>
      <c r="D302" s="124">
        <f>D304+D303</f>
        <v>10000</v>
      </c>
      <c r="E302" s="124">
        <f t="shared" ref="E302:F302" si="37">E304+E303</f>
        <v>10000</v>
      </c>
      <c r="F302" s="124">
        <f t="shared" si="37"/>
        <v>10000</v>
      </c>
    </row>
    <row r="303" spans="1:6" x14ac:dyDescent="0.25">
      <c r="A303" s="129" t="s">
        <v>499</v>
      </c>
      <c r="B303" s="130">
        <v>42271</v>
      </c>
      <c r="C303" s="129" t="s">
        <v>500</v>
      </c>
      <c r="D303" s="131">
        <v>5000</v>
      </c>
      <c r="E303" s="131">
        <v>5000</v>
      </c>
      <c r="F303" s="131">
        <v>5000</v>
      </c>
    </row>
    <row r="304" spans="1:6" x14ac:dyDescent="0.25">
      <c r="A304" s="129" t="s">
        <v>501</v>
      </c>
      <c r="B304" s="130">
        <v>42273</v>
      </c>
      <c r="C304" s="129" t="s">
        <v>502</v>
      </c>
      <c r="D304" s="131">
        <v>5000</v>
      </c>
      <c r="E304" s="131">
        <v>5000</v>
      </c>
      <c r="F304" s="131">
        <v>5000</v>
      </c>
    </row>
    <row r="305" spans="1:6" x14ac:dyDescent="0.25">
      <c r="A305" s="122"/>
      <c r="B305" s="123">
        <v>424</v>
      </c>
      <c r="C305" s="122" t="s">
        <v>183</v>
      </c>
      <c r="D305" s="124">
        <f>D306</f>
        <v>0</v>
      </c>
      <c r="E305" s="124">
        <v>0</v>
      </c>
      <c r="F305" s="124">
        <v>0</v>
      </c>
    </row>
    <row r="306" spans="1:6" x14ac:dyDescent="0.25">
      <c r="A306" s="122"/>
      <c r="B306" s="123">
        <v>4241</v>
      </c>
      <c r="C306" s="122" t="s">
        <v>184</v>
      </c>
      <c r="D306" s="124">
        <f>D307</f>
        <v>0</v>
      </c>
      <c r="E306" s="124">
        <v>0</v>
      </c>
      <c r="F306" s="124">
        <v>0</v>
      </c>
    </row>
    <row r="307" spans="1:6" x14ac:dyDescent="0.25">
      <c r="A307" s="129" t="s">
        <v>503</v>
      </c>
      <c r="B307" s="130">
        <v>42411</v>
      </c>
      <c r="C307" s="129" t="s">
        <v>504</v>
      </c>
      <c r="D307" s="131">
        <v>0</v>
      </c>
      <c r="E307" s="131">
        <v>0</v>
      </c>
      <c r="F307" s="131">
        <v>0</v>
      </c>
    </row>
    <row r="308" spans="1:6" x14ac:dyDescent="0.25">
      <c r="A308" s="122"/>
      <c r="B308" s="123">
        <v>426</v>
      </c>
      <c r="C308" s="122" t="s">
        <v>505</v>
      </c>
      <c r="D308" s="124">
        <f>D309</f>
        <v>0</v>
      </c>
      <c r="E308" s="124">
        <v>0</v>
      </c>
      <c r="F308" s="124">
        <v>0</v>
      </c>
    </row>
    <row r="309" spans="1:6" x14ac:dyDescent="0.25">
      <c r="A309" s="122"/>
      <c r="B309" s="123">
        <v>4262</v>
      </c>
      <c r="C309" s="122" t="s">
        <v>506</v>
      </c>
      <c r="D309" s="124">
        <f>D310</f>
        <v>0</v>
      </c>
      <c r="E309" s="124">
        <v>0</v>
      </c>
      <c r="F309" s="124">
        <v>0</v>
      </c>
    </row>
    <row r="310" spans="1:6" x14ac:dyDescent="0.25">
      <c r="A310" s="129" t="s">
        <v>507</v>
      </c>
      <c r="B310" s="130">
        <v>42621</v>
      </c>
      <c r="C310" s="129" t="s">
        <v>506</v>
      </c>
      <c r="D310" s="131">
        <v>0</v>
      </c>
      <c r="E310" s="131">
        <v>0</v>
      </c>
      <c r="F310" s="131">
        <v>0</v>
      </c>
    </row>
    <row r="311" spans="1:6" x14ac:dyDescent="0.25">
      <c r="A311" s="129"/>
      <c r="B311" s="130"/>
      <c r="C311" s="129"/>
      <c r="D311" s="131"/>
      <c r="E311" s="131"/>
      <c r="F311" s="131"/>
    </row>
    <row r="312" spans="1:6" x14ac:dyDescent="0.25">
      <c r="A312" s="339" t="s">
        <v>335</v>
      </c>
      <c r="B312" s="339"/>
      <c r="C312" s="339"/>
      <c r="D312" s="146"/>
      <c r="E312" s="146"/>
      <c r="F312" s="146"/>
    </row>
    <row r="313" spans="1:6" x14ac:dyDescent="0.25">
      <c r="A313" s="339" t="s">
        <v>220</v>
      </c>
      <c r="B313" s="339"/>
      <c r="C313" s="339"/>
      <c r="D313" s="147"/>
      <c r="E313" s="147"/>
      <c r="F313" s="147"/>
    </row>
    <row r="314" spans="1:6" x14ac:dyDescent="0.25">
      <c r="A314" s="119" t="s">
        <v>251</v>
      </c>
      <c r="B314" s="120" t="s">
        <v>774</v>
      </c>
      <c r="C314" s="119" t="s">
        <v>784</v>
      </c>
      <c r="D314" s="121">
        <f>D315+D327+D323+D325</f>
        <v>17667.5</v>
      </c>
      <c r="E314" s="121">
        <f t="shared" ref="E314:F314" si="38">E315+E327+E323+E325</f>
        <v>17667.5</v>
      </c>
      <c r="F314" s="121">
        <f t="shared" si="38"/>
        <v>17667.5</v>
      </c>
    </row>
    <row r="315" spans="1:6" x14ac:dyDescent="0.25">
      <c r="A315" s="339" t="s">
        <v>508</v>
      </c>
      <c r="B315" s="339"/>
      <c r="C315" s="339"/>
      <c r="D315" s="147">
        <f>SUM(D316:D322)</f>
        <v>2142.5</v>
      </c>
      <c r="E315" s="147">
        <f t="shared" ref="E315:F315" si="39">SUM(E316:E322)</f>
        <v>2142.5</v>
      </c>
      <c r="F315" s="147">
        <f t="shared" si="39"/>
        <v>2142.5</v>
      </c>
    </row>
    <row r="316" spans="1:6" ht="30" x14ac:dyDescent="0.25">
      <c r="A316" s="122" t="s">
        <v>785</v>
      </c>
      <c r="B316" s="148">
        <v>321190</v>
      </c>
      <c r="C316" s="129" t="s">
        <v>744</v>
      </c>
      <c r="D316" s="149">
        <v>450</v>
      </c>
      <c r="E316" s="149">
        <v>450</v>
      </c>
      <c r="F316" s="149">
        <v>450</v>
      </c>
    </row>
    <row r="317" spans="1:6" x14ac:dyDescent="0.25">
      <c r="A317" s="122" t="s">
        <v>738</v>
      </c>
      <c r="B317" s="148">
        <v>322190</v>
      </c>
      <c r="C317" s="129" t="s">
        <v>745</v>
      </c>
      <c r="D317" s="149">
        <v>100</v>
      </c>
      <c r="E317" s="149">
        <v>100</v>
      </c>
      <c r="F317" s="149">
        <v>100</v>
      </c>
    </row>
    <row r="318" spans="1:6" x14ac:dyDescent="0.25">
      <c r="A318" s="122" t="s">
        <v>739</v>
      </c>
      <c r="B318" s="148">
        <v>322290</v>
      </c>
      <c r="C318" s="129" t="s">
        <v>746</v>
      </c>
      <c r="D318" s="149">
        <v>100</v>
      </c>
      <c r="E318" s="149">
        <v>100</v>
      </c>
      <c r="F318" s="149">
        <v>100</v>
      </c>
    </row>
    <row r="319" spans="1:6" ht="30" x14ac:dyDescent="0.25">
      <c r="A319" s="122" t="s">
        <v>740</v>
      </c>
      <c r="B319" s="148">
        <v>323190</v>
      </c>
      <c r="C319" s="129" t="s">
        <v>747</v>
      </c>
      <c r="D319" s="149">
        <v>112.5</v>
      </c>
      <c r="E319" s="149">
        <v>112.5</v>
      </c>
      <c r="F319" s="149">
        <v>112.5</v>
      </c>
    </row>
    <row r="320" spans="1:6" x14ac:dyDescent="0.25">
      <c r="A320" s="122" t="s">
        <v>741</v>
      </c>
      <c r="B320" s="148">
        <v>329990</v>
      </c>
      <c r="C320" s="129" t="s">
        <v>748</v>
      </c>
      <c r="D320" s="149">
        <v>450</v>
      </c>
      <c r="E320" s="149">
        <v>450</v>
      </c>
      <c r="F320" s="149">
        <v>450</v>
      </c>
    </row>
    <row r="321" spans="1:6" x14ac:dyDescent="0.25">
      <c r="A321" s="122" t="s">
        <v>742</v>
      </c>
      <c r="B321" s="148">
        <v>372150</v>
      </c>
      <c r="C321" s="129" t="s">
        <v>749</v>
      </c>
      <c r="D321" s="149">
        <v>180</v>
      </c>
      <c r="E321" s="149">
        <v>180</v>
      </c>
      <c r="F321" s="149">
        <v>180</v>
      </c>
    </row>
    <row r="322" spans="1:6" x14ac:dyDescent="0.25">
      <c r="A322" s="122" t="s">
        <v>743</v>
      </c>
      <c r="B322" s="148">
        <v>372150</v>
      </c>
      <c r="C322" s="129" t="s">
        <v>201</v>
      </c>
      <c r="D322" s="149">
        <v>750</v>
      </c>
      <c r="E322" s="149">
        <v>750</v>
      </c>
      <c r="F322" s="149">
        <v>750</v>
      </c>
    </row>
    <row r="323" spans="1:6" x14ac:dyDescent="0.25">
      <c r="A323" s="339" t="s">
        <v>509</v>
      </c>
      <c r="B323" s="339"/>
      <c r="C323" s="339"/>
      <c r="D323" s="146">
        <f>D324</f>
        <v>1500</v>
      </c>
      <c r="E323" s="146">
        <f t="shared" ref="E323:F323" si="40">E324</f>
        <v>1500</v>
      </c>
      <c r="F323" s="146">
        <f t="shared" si="40"/>
        <v>1500</v>
      </c>
    </row>
    <row r="324" spans="1:6" ht="30" x14ac:dyDescent="0.25">
      <c r="A324" s="150" t="s">
        <v>750</v>
      </c>
      <c r="B324" s="151">
        <v>329990</v>
      </c>
      <c r="C324" s="129" t="s">
        <v>751</v>
      </c>
      <c r="D324" s="152">
        <v>1500</v>
      </c>
      <c r="E324" s="152">
        <v>1500</v>
      </c>
      <c r="F324" s="152">
        <v>1500</v>
      </c>
    </row>
    <row r="325" spans="1:6" x14ac:dyDescent="0.25">
      <c r="A325" s="339" t="s">
        <v>510</v>
      </c>
      <c r="B325" s="339"/>
      <c r="C325" s="339"/>
      <c r="D325" s="146">
        <f>D326</f>
        <v>275</v>
      </c>
      <c r="E325" s="146">
        <f t="shared" ref="E325:F325" si="41">E326</f>
        <v>275</v>
      </c>
      <c r="F325" s="146">
        <f t="shared" si="41"/>
        <v>275</v>
      </c>
    </row>
    <row r="326" spans="1:6" ht="30" x14ac:dyDescent="0.25">
      <c r="A326" s="150" t="s">
        <v>752</v>
      </c>
      <c r="B326" s="151">
        <v>329990</v>
      </c>
      <c r="C326" s="129" t="s">
        <v>753</v>
      </c>
      <c r="D326" s="152">
        <v>275</v>
      </c>
      <c r="E326" s="152">
        <v>275</v>
      </c>
      <c r="F326" s="152">
        <v>275</v>
      </c>
    </row>
    <row r="327" spans="1:6" x14ac:dyDescent="0.25">
      <c r="A327" s="339" t="s">
        <v>511</v>
      </c>
      <c r="B327" s="339"/>
      <c r="C327" s="339"/>
      <c r="D327" s="147">
        <f>D328+D329+D330+D331+D332</f>
        <v>13750</v>
      </c>
      <c r="E327" s="147">
        <f t="shared" ref="E327:F327" si="42">E328+E329+E330+E331+E332</f>
        <v>13750</v>
      </c>
      <c r="F327" s="147">
        <f t="shared" si="42"/>
        <v>13750</v>
      </c>
    </row>
    <row r="328" spans="1:6" x14ac:dyDescent="0.25">
      <c r="A328" s="122" t="s">
        <v>754</v>
      </c>
      <c r="B328" s="148">
        <v>323290</v>
      </c>
      <c r="C328" s="129" t="s">
        <v>759</v>
      </c>
      <c r="D328" s="149">
        <v>3500</v>
      </c>
      <c r="E328" s="149">
        <v>3500</v>
      </c>
      <c r="F328" s="149">
        <v>3500</v>
      </c>
    </row>
    <row r="329" spans="1:6" x14ac:dyDescent="0.25">
      <c r="A329" s="122" t="s">
        <v>755</v>
      </c>
      <c r="B329" s="148">
        <v>323290</v>
      </c>
      <c r="C329" s="129" t="s">
        <v>410</v>
      </c>
      <c r="D329" s="149">
        <v>5000</v>
      </c>
      <c r="E329" s="149">
        <v>5000</v>
      </c>
      <c r="F329" s="149">
        <v>5000</v>
      </c>
    </row>
    <row r="330" spans="1:6" x14ac:dyDescent="0.25">
      <c r="A330" s="122" t="s">
        <v>756</v>
      </c>
      <c r="B330" s="148">
        <v>323790</v>
      </c>
      <c r="C330" s="129" t="s">
        <v>760</v>
      </c>
      <c r="D330" s="149">
        <v>750</v>
      </c>
      <c r="E330" s="149">
        <v>750</v>
      </c>
      <c r="F330" s="149">
        <v>750</v>
      </c>
    </row>
    <row r="331" spans="1:6" x14ac:dyDescent="0.25">
      <c r="A331" s="122" t="s">
        <v>757</v>
      </c>
      <c r="B331" s="148">
        <v>329990</v>
      </c>
      <c r="C331" s="129" t="s">
        <v>164</v>
      </c>
      <c r="D331" s="149">
        <v>1000</v>
      </c>
      <c r="E331" s="149">
        <v>1000</v>
      </c>
      <c r="F331" s="149">
        <v>1000</v>
      </c>
    </row>
    <row r="332" spans="1:6" x14ac:dyDescent="0.25">
      <c r="A332" s="122" t="s">
        <v>758</v>
      </c>
      <c r="B332" s="148">
        <v>422730</v>
      </c>
      <c r="C332" s="129" t="s">
        <v>502</v>
      </c>
      <c r="D332" s="149">
        <v>3500</v>
      </c>
      <c r="E332" s="149">
        <v>3500</v>
      </c>
      <c r="F332" s="149">
        <v>3500</v>
      </c>
    </row>
    <row r="333" spans="1:6" x14ac:dyDescent="0.25">
      <c r="A333" s="339" t="s">
        <v>335</v>
      </c>
      <c r="B333" s="339"/>
      <c r="C333" s="339"/>
      <c r="D333" s="146"/>
      <c r="E333" s="146"/>
      <c r="F333" s="146"/>
    </row>
    <row r="334" spans="1:6" x14ac:dyDescent="0.25">
      <c r="A334" s="340" t="s">
        <v>513</v>
      </c>
      <c r="B334" s="340"/>
      <c r="C334" s="340"/>
      <c r="D334" s="144"/>
      <c r="E334" s="144"/>
      <c r="F334" s="144"/>
    </row>
    <row r="335" spans="1:6" x14ac:dyDescent="0.25">
      <c r="A335" s="339" t="s">
        <v>514</v>
      </c>
      <c r="B335" s="339"/>
      <c r="C335" s="339"/>
      <c r="D335" s="146"/>
      <c r="E335" s="146"/>
      <c r="F335" s="146"/>
    </row>
    <row r="336" spans="1:6" x14ac:dyDescent="0.25">
      <c r="A336" s="119" t="s">
        <v>251</v>
      </c>
      <c r="B336" s="120" t="s">
        <v>252</v>
      </c>
      <c r="C336" s="119" t="s">
        <v>253</v>
      </c>
      <c r="D336" s="121">
        <f>D337+D360+D373</f>
        <v>5000</v>
      </c>
      <c r="E336" s="121">
        <v>5000</v>
      </c>
      <c r="F336" s="121">
        <v>5000</v>
      </c>
    </row>
    <row r="337" spans="1:6" x14ac:dyDescent="0.25">
      <c r="A337" s="122"/>
      <c r="B337" s="123">
        <v>3</v>
      </c>
      <c r="C337" s="122" t="s">
        <v>32</v>
      </c>
      <c r="D337" s="124">
        <f>D338</f>
        <v>3100</v>
      </c>
      <c r="E337" s="124">
        <v>3100</v>
      </c>
      <c r="F337" s="124">
        <v>3100</v>
      </c>
    </row>
    <row r="338" spans="1:6" x14ac:dyDescent="0.25">
      <c r="A338" s="122"/>
      <c r="B338" s="123">
        <v>32</v>
      </c>
      <c r="C338" s="153" t="s">
        <v>34</v>
      </c>
      <c r="D338" s="124">
        <f>D344+D354+D357+D339</f>
        <v>3100</v>
      </c>
      <c r="E338" s="124">
        <v>3100</v>
      </c>
      <c r="F338" s="124">
        <v>3100</v>
      </c>
    </row>
    <row r="339" spans="1:6" x14ac:dyDescent="0.25">
      <c r="A339" s="122"/>
      <c r="B339" s="154">
        <v>321</v>
      </c>
      <c r="C339" s="155" t="s">
        <v>142</v>
      </c>
      <c r="D339" s="156">
        <f>D340</f>
        <v>2500</v>
      </c>
      <c r="E339" s="124">
        <v>2500</v>
      </c>
      <c r="F339" s="124">
        <v>2500</v>
      </c>
    </row>
    <row r="340" spans="1:6" x14ac:dyDescent="0.25">
      <c r="A340" s="122"/>
      <c r="B340" s="154">
        <v>3211</v>
      </c>
      <c r="C340" s="155" t="s">
        <v>143</v>
      </c>
      <c r="D340" s="156">
        <f>D343+D341+D342</f>
        <v>2500</v>
      </c>
      <c r="E340" s="124">
        <v>2500</v>
      </c>
      <c r="F340" s="124">
        <v>2500</v>
      </c>
    </row>
    <row r="341" spans="1:6" x14ac:dyDescent="0.25">
      <c r="A341" s="143" t="s">
        <v>515</v>
      </c>
      <c r="B341" s="130">
        <v>32111</v>
      </c>
      <c r="C341" s="129" t="s">
        <v>340</v>
      </c>
      <c r="D341" s="157">
        <v>0</v>
      </c>
      <c r="E341" s="158">
        <v>0</v>
      </c>
      <c r="F341" s="158">
        <v>0</v>
      </c>
    </row>
    <row r="342" spans="1:6" x14ac:dyDescent="0.25">
      <c r="A342" s="143" t="s">
        <v>516</v>
      </c>
      <c r="B342" s="130">
        <v>32112</v>
      </c>
      <c r="C342" s="129" t="s">
        <v>342</v>
      </c>
      <c r="D342" s="131">
        <v>2500</v>
      </c>
      <c r="E342" s="131">
        <v>2500</v>
      </c>
      <c r="F342" s="131">
        <v>2500</v>
      </c>
    </row>
    <row r="343" spans="1:6" x14ac:dyDescent="0.25">
      <c r="A343" s="129" t="s">
        <v>517</v>
      </c>
      <c r="B343" s="159">
        <v>321190</v>
      </c>
      <c r="C343" s="160" t="s">
        <v>354</v>
      </c>
      <c r="D343" s="161">
        <v>0</v>
      </c>
      <c r="E343" s="161">
        <v>0</v>
      </c>
      <c r="F343" s="161">
        <v>0</v>
      </c>
    </row>
    <row r="344" spans="1:6" x14ac:dyDescent="0.25">
      <c r="A344" s="122"/>
      <c r="B344" s="123">
        <v>322</v>
      </c>
      <c r="C344" s="122" t="s">
        <v>147</v>
      </c>
      <c r="D344" s="124">
        <f>D349+D352+D347+D345</f>
        <v>600</v>
      </c>
      <c r="E344" s="124">
        <v>600</v>
      </c>
      <c r="F344" s="124">
        <v>600</v>
      </c>
    </row>
    <row r="345" spans="1:6" x14ac:dyDescent="0.25">
      <c r="A345" s="122"/>
      <c r="B345" s="123">
        <v>3221</v>
      </c>
      <c r="C345" s="122" t="s">
        <v>365</v>
      </c>
      <c r="D345" s="124">
        <f>D346</f>
        <v>0</v>
      </c>
      <c r="E345" s="124">
        <v>0</v>
      </c>
      <c r="F345" s="124">
        <v>0</v>
      </c>
    </row>
    <row r="346" spans="1:6" x14ac:dyDescent="0.25">
      <c r="A346" s="129" t="s">
        <v>518</v>
      </c>
      <c r="B346" s="130">
        <v>322110</v>
      </c>
      <c r="C346" s="129" t="s">
        <v>367</v>
      </c>
      <c r="D346" s="131">
        <v>0</v>
      </c>
      <c r="E346" s="131">
        <v>0</v>
      </c>
      <c r="F346" s="131">
        <v>0</v>
      </c>
    </row>
    <row r="347" spans="1:6" x14ac:dyDescent="0.25">
      <c r="A347" s="129"/>
      <c r="B347" s="123">
        <v>3222</v>
      </c>
      <c r="C347" s="122" t="s">
        <v>149</v>
      </c>
      <c r="D347" s="124">
        <f>D348</f>
        <v>0</v>
      </c>
      <c r="E347" s="124">
        <v>0</v>
      </c>
      <c r="F347" s="124">
        <v>0</v>
      </c>
    </row>
    <row r="348" spans="1:6" x14ac:dyDescent="0.25">
      <c r="A348" s="129" t="s">
        <v>519</v>
      </c>
      <c r="B348" s="130">
        <v>32222</v>
      </c>
      <c r="C348" s="129" t="s">
        <v>379</v>
      </c>
      <c r="D348" s="131">
        <v>0</v>
      </c>
      <c r="E348" s="131">
        <v>0</v>
      </c>
      <c r="F348" s="131">
        <v>0</v>
      </c>
    </row>
    <row r="349" spans="1:6" x14ac:dyDescent="0.25">
      <c r="A349" s="122"/>
      <c r="B349" s="123">
        <v>3224</v>
      </c>
      <c r="C349" s="122" t="s">
        <v>520</v>
      </c>
      <c r="D349" s="124">
        <f>D351+D350</f>
        <v>600</v>
      </c>
      <c r="E349" s="124">
        <v>600</v>
      </c>
      <c r="F349" s="124">
        <v>600</v>
      </c>
    </row>
    <row r="350" spans="1:6" ht="30" x14ac:dyDescent="0.25">
      <c r="A350" s="129" t="s">
        <v>521</v>
      </c>
      <c r="B350" s="130">
        <v>32242</v>
      </c>
      <c r="C350" s="129" t="s">
        <v>394</v>
      </c>
      <c r="D350" s="131">
        <v>600</v>
      </c>
      <c r="E350" s="131">
        <v>600</v>
      </c>
      <c r="F350" s="131">
        <v>600</v>
      </c>
    </row>
    <row r="351" spans="1:6" ht="30" x14ac:dyDescent="0.25">
      <c r="A351" s="129" t="s">
        <v>522</v>
      </c>
      <c r="B351" s="130">
        <v>32244</v>
      </c>
      <c r="C351" s="129" t="s">
        <v>523</v>
      </c>
      <c r="D351" s="131">
        <v>0</v>
      </c>
      <c r="E351" s="131">
        <v>0</v>
      </c>
      <c r="F351" s="131">
        <v>0</v>
      </c>
    </row>
    <row r="352" spans="1:6" x14ac:dyDescent="0.25">
      <c r="A352" s="129"/>
      <c r="B352" s="123">
        <v>3225</v>
      </c>
      <c r="C352" s="122" t="s">
        <v>399</v>
      </c>
      <c r="D352" s="124">
        <f>D353</f>
        <v>0</v>
      </c>
      <c r="E352" s="124">
        <v>0</v>
      </c>
      <c r="F352" s="124">
        <v>0</v>
      </c>
    </row>
    <row r="353" spans="1:6" x14ac:dyDescent="0.25">
      <c r="A353" s="129" t="s">
        <v>524</v>
      </c>
      <c r="B353" s="130">
        <v>32251</v>
      </c>
      <c r="C353" s="129" t="s">
        <v>152</v>
      </c>
      <c r="D353" s="131">
        <v>0</v>
      </c>
      <c r="E353" s="131">
        <v>0</v>
      </c>
      <c r="F353" s="131">
        <v>0</v>
      </c>
    </row>
    <row r="354" spans="1:6" x14ac:dyDescent="0.25">
      <c r="A354" s="129"/>
      <c r="B354" s="123">
        <v>323</v>
      </c>
      <c r="C354" s="122" t="s">
        <v>154</v>
      </c>
      <c r="D354" s="124">
        <f t="shared" ref="D354:D355" si="43">D355</f>
        <v>0</v>
      </c>
      <c r="E354" s="124">
        <v>0</v>
      </c>
      <c r="F354" s="124">
        <v>0</v>
      </c>
    </row>
    <row r="355" spans="1:6" x14ac:dyDescent="0.25">
      <c r="A355" s="129"/>
      <c r="B355" s="123">
        <v>3231</v>
      </c>
      <c r="C355" s="122" t="s">
        <v>155</v>
      </c>
      <c r="D355" s="124">
        <f t="shared" si="43"/>
        <v>0</v>
      </c>
      <c r="E355" s="124">
        <v>0</v>
      </c>
      <c r="F355" s="124">
        <v>0</v>
      </c>
    </row>
    <row r="356" spans="1:6" x14ac:dyDescent="0.25">
      <c r="A356" s="129" t="s">
        <v>525</v>
      </c>
      <c r="B356" s="130">
        <v>32319</v>
      </c>
      <c r="C356" s="129" t="s">
        <v>409</v>
      </c>
      <c r="D356" s="131">
        <v>0</v>
      </c>
      <c r="E356" s="131">
        <v>0</v>
      </c>
      <c r="F356" s="131">
        <v>0</v>
      </c>
    </row>
    <row r="357" spans="1:6" x14ac:dyDescent="0.25">
      <c r="A357" s="122"/>
      <c r="B357" s="123">
        <v>329</v>
      </c>
      <c r="C357" s="122" t="s">
        <v>164</v>
      </c>
      <c r="D357" s="124">
        <f t="shared" ref="D357:D358" si="44">D358</f>
        <v>0</v>
      </c>
      <c r="E357" s="124">
        <v>0</v>
      </c>
      <c r="F357" s="124">
        <v>0</v>
      </c>
    </row>
    <row r="358" spans="1:6" x14ac:dyDescent="0.25">
      <c r="A358" s="122"/>
      <c r="B358" s="123">
        <v>3299</v>
      </c>
      <c r="C358" s="122" t="s">
        <v>164</v>
      </c>
      <c r="D358" s="124">
        <f t="shared" si="44"/>
        <v>0</v>
      </c>
      <c r="E358" s="124">
        <v>0</v>
      </c>
      <c r="F358" s="124">
        <v>0</v>
      </c>
    </row>
    <row r="359" spans="1:6" x14ac:dyDescent="0.25">
      <c r="A359" s="129" t="s">
        <v>526</v>
      </c>
      <c r="B359" s="130">
        <v>32999</v>
      </c>
      <c r="C359" s="129" t="s">
        <v>164</v>
      </c>
      <c r="D359" s="131">
        <v>0</v>
      </c>
      <c r="E359" s="131">
        <v>0</v>
      </c>
      <c r="F359" s="131">
        <v>0</v>
      </c>
    </row>
    <row r="360" spans="1:6" x14ac:dyDescent="0.25">
      <c r="A360" s="122"/>
      <c r="B360" s="123">
        <v>4</v>
      </c>
      <c r="C360" s="122" t="s">
        <v>35</v>
      </c>
      <c r="D360" s="124">
        <f>D365</f>
        <v>1900</v>
      </c>
      <c r="E360" s="124">
        <v>1900</v>
      </c>
      <c r="F360" s="124">
        <v>1900</v>
      </c>
    </row>
    <row r="361" spans="1:6" ht="30" x14ac:dyDescent="0.25">
      <c r="A361" s="122"/>
      <c r="B361" s="123">
        <v>41</v>
      </c>
      <c r="C361" s="122" t="s">
        <v>36</v>
      </c>
      <c r="D361" s="124">
        <v>0</v>
      </c>
      <c r="E361" s="124">
        <v>0</v>
      </c>
      <c r="F361" s="124">
        <v>0</v>
      </c>
    </row>
    <row r="362" spans="1:6" x14ac:dyDescent="0.25">
      <c r="A362" s="122"/>
      <c r="B362" s="123">
        <v>412</v>
      </c>
      <c r="C362" s="122" t="s">
        <v>527</v>
      </c>
      <c r="D362" s="124">
        <v>0</v>
      </c>
      <c r="E362" s="124">
        <v>0</v>
      </c>
      <c r="F362" s="124">
        <v>0</v>
      </c>
    </row>
    <row r="363" spans="1:6" x14ac:dyDescent="0.25">
      <c r="A363" s="122"/>
      <c r="B363" s="123">
        <v>4123</v>
      </c>
      <c r="C363" s="122" t="s">
        <v>437</v>
      </c>
      <c r="D363" s="124">
        <v>0</v>
      </c>
      <c r="E363" s="124">
        <v>0</v>
      </c>
      <c r="F363" s="124">
        <v>0</v>
      </c>
    </row>
    <row r="364" spans="1:6" x14ac:dyDescent="0.25">
      <c r="A364" s="129" t="s">
        <v>528</v>
      </c>
      <c r="B364" s="130">
        <v>41231</v>
      </c>
      <c r="C364" s="129" t="s">
        <v>437</v>
      </c>
      <c r="D364" s="131">
        <v>0</v>
      </c>
      <c r="E364" s="131">
        <v>0</v>
      </c>
      <c r="F364" s="131">
        <v>0</v>
      </c>
    </row>
    <row r="365" spans="1:6" x14ac:dyDescent="0.25">
      <c r="A365" s="122"/>
      <c r="B365" s="123">
        <v>42</v>
      </c>
      <c r="C365" s="122" t="s">
        <v>80</v>
      </c>
      <c r="D365" s="124">
        <f>D366+D369</f>
        <v>1900</v>
      </c>
      <c r="E365" s="124">
        <v>1900</v>
      </c>
      <c r="F365" s="124">
        <v>1900</v>
      </c>
    </row>
    <row r="366" spans="1:6" x14ac:dyDescent="0.25">
      <c r="A366" s="122"/>
      <c r="B366" s="123">
        <v>421</v>
      </c>
      <c r="C366" s="122" t="s">
        <v>177</v>
      </c>
      <c r="D366" s="124">
        <f>D367</f>
        <v>1700</v>
      </c>
      <c r="E366" s="124">
        <v>1700</v>
      </c>
      <c r="F366" s="124">
        <v>1700</v>
      </c>
    </row>
    <row r="367" spans="1:6" x14ac:dyDescent="0.25">
      <c r="A367" s="122"/>
      <c r="B367" s="123">
        <v>4212</v>
      </c>
      <c r="C367" s="122" t="s">
        <v>178</v>
      </c>
      <c r="D367" s="124">
        <f>D368</f>
        <v>1700</v>
      </c>
      <c r="E367" s="124">
        <v>1700</v>
      </c>
      <c r="F367" s="124">
        <v>1700</v>
      </c>
    </row>
    <row r="368" spans="1:6" x14ac:dyDescent="0.25">
      <c r="A368" s="129" t="s">
        <v>529</v>
      </c>
      <c r="B368" s="130">
        <v>42123</v>
      </c>
      <c r="C368" s="129" t="s">
        <v>530</v>
      </c>
      <c r="D368" s="131">
        <v>1700</v>
      </c>
      <c r="E368" s="131">
        <v>1700</v>
      </c>
      <c r="F368" s="131">
        <v>1700</v>
      </c>
    </row>
    <row r="369" spans="1:6" x14ac:dyDescent="0.25">
      <c r="A369" s="122"/>
      <c r="B369" s="123">
        <v>422</v>
      </c>
      <c r="C369" s="122" t="s">
        <v>179</v>
      </c>
      <c r="D369" s="124">
        <f t="shared" ref="D369" si="45">D370</f>
        <v>200</v>
      </c>
      <c r="E369" s="124">
        <v>200</v>
      </c>
      <c r="F369" s="124">
        <v>200</v>
      </c>
    </row>
    <row r="370" spans="1:6" x14ac:dyDescent="0.25">
      <c r="A370" s="122"/>
      <c r="B370" s="123">
        <v>4227</v>
      </c>
      <c r="C370" s="122" t="s">
        <v>182</v>
      </c>
      <c r="D370" s="124">
        <f>D372+D371</f>
        <v>200</v>
      </c>
      <c r="E370" s="124">
        <v>200</v>
      </c>
      <c r="F370" s="124">
        <v>200</v>
      </c>
    </row>
    <row r="371" spans="1:6" x14ac:dyDescent="0.25">
      <c r="A371" s="129" t="s">
        <v>531</v>
      </c>
      <c r="B371" s="130">
        <v>42271</v>
      </c>
      <c r="C371" s="129" t="s">
        <v>500</v>
      </c>
      <c r="D371" s="131">
        <v>200</v>
      </c>
      <c r="E371" s="131">
        <v>200</v>
      </c>
      <c r="F371" s="131">
        <v>200</v>
      </c>
    </row>
    <row r="372" spans="1:6" x14ac:dyDescent="0.25">
      <c r="A372" s="129" t="s">
        <v>532</v>
      </c>
      <c r="B372" s="130">
        <v>42273</v>
      </c>
      <c r="C372" s="129" t="s">
        <v>502</v>
      </c>
      <c r="D372" s="131">
        <v>0</v>
      </c>
      <c r="E372" s="131">
        <v>0</v>
      </c>
      <c r="F372" s="131">
        <v>0</v>
      </c>
    </row>
    <row r="373" spans="1:6" x14ac:dyDescent="0.25">
      <c r="A373" s="129"/>
      <c r="B373" s="123">
        <v>9</v>
      </c>
      <c r="C373" s="122" t="s">
        <v>71</v>
      </c>
      <c r="D373" s="124">
        <f t="shared" ref="D373:D376" si="46">D374</f>
        <v>0</v>
      </c>
      <c r="E373" s="124">
        <v>0</v>
      </c>
      <c r="F373" s="124">
        <v>0</v>
      </c>
    </row>
    <row r="374" spans="1:6" x14ac:dyDescent="0.25">
      <c r="A374" s="129"/>
      <c r="B374" s="123">
        <v>92</v>
      </c>
      <c r="C374" s="122" t="s">
        <v>72</v>
      </c>
      <c r="D374" s="124">
        <f t="shared" si="46"/>
        <v>0</v>
      </c>
      <c r="E374" s="124">
        <v>0</v>
      </c>
      <c r="F374" s="124">
        <v>0</v>
      </c>
    </row>
    <row r="375" spans="1:6" x14ac:dyDescent="0.25">
      <c r="A375" s="129"/>
      <c r="B375" s="123">
        <v>922</v>
      </c>
      <c r="C375" s="129" t="s">
        <v>270</v>
      </c>
      <c r="D375" s="124">
        <f t="shared" si="46"/>
        <v>0</v>
      </c>
      <c r="E375" s="124">
        <v>0</v>
      </c>
      <c r="F375" s="124">
        <v>0</v>
      </c>
    </row>
    <row r="376" spans="1:6" x14ac:dyDescent="0.25">
      <c r="A376" s="129"/>
      <c r="B376" s="123">
        <v>9222</v>
      </c>
      <c r="C376" s="122" t="s">
        <v>533</v>
      </c>
      <c r="D376" s="124">
        <f t="shared" si="46"/>
        <v>0</v>
      </c>
      <c r="E376" s="124">
        <v>0</v>
      </c>
      <c r="F376" s="124">
        <v>0</v>
      </c>
    </row>
    <row r="377" spans="1:6" x14ac:dyDescent="0.25">
      <c r="A377" s="129" t="s">
        <v>534</v>
      </c>
      <c r="B377" s="130">
        <v>92221</v>
      </c>
      <c r="C377" s="129" t="s">
        <v>535</v>
      </c>
      <c r="D377" s="131">
        <v>0</v>
      </c>
      <c r="E377" s="131">
        <v>0</v>
      </c>
      <c r="F377" s="131">
        <v>0</v>
      </c>
    </row>
    <row r="378" spans="1:6" x14ac:dyDescent="0.25">
      <c r="A378" s="119" t="s">
        <v>251</v>
      </c>
      <c r="B378" s="120" t="s">
        <v>273</v>
      </c>
      <c r="C378" s="119" t="s">
        <v>274</v>
      </c>
      <c r="D378" s="121">
        <f>D379+D465+D480</f>
        <v>21000</v>
      </c>
      <c r="E378" s="121">
        <f t="shared" ref="E378:F378" si="47">E379+E465+E480</f>
        <v>21000</v>
      </c>
      <c r="F378" s="121">
        <f t="shared" si="47"/>
        <v>21000</v>
      </c>
    </row>
    <row r="379" spans="1:6" x14ac:dyDescent="0.25">
      <c r="A379" s="122"/>
      <c r="B379" s="123">
        <v>3</v>
      </c>
      <c r="C379" s="122" t="s">
        <v>32</v>
      </c>
      <c r="D379" s="124">
        <f>D380+D384+D457+D461</f>
        <v>17200</v>
      </c>
      <c r="E379" s="124">
        <f t="shared" ref="E379:F379" si="48">E380+E384+E457+E461</f>
        <v>17200</v>
      </c>
      <c r="F379" s="124">
        <f t="shared" si="48"/>
        <v>17200</v>
      </c>
    </row>
    <row r="380" spans="1:6" x14ac:dyDescent="0.25">
      <c r="A380" s="122"/>
      <c r="B380" s="123">
        <v>31</v>
      </c>
      <c r="C380" s="122" t="s">
        <v>33</v>
      </c>
      <c r="D380" s="124">
        <f>D381</f>
        <v>0</v>
      </c>
      <c r="E380" s="124">
        <v>0</v>
      </c>
      <c r="F380" s="124">
        <v>0</v>
      </c>
    </row>
    <row r="381" spans="1:6" x14ac:dyDescent="0.25">
      <c r="A381" s="122"/>
      <c r="B381" s="123">
        <v>312</v>
      </c>
      <c r="C381" s="122" t="s">
        <v>138</v>
      </c>
      <c r="D381" s="124">
        <f t="shared" ref="D381" si="49">D382</f>
        <v>0</v>
      </c>
      <c r="E381" s="124">
        <v>0</v>
      </c>
      <c r="F381" s="124">
        <v>0</v>
      </c>
    </row>
    <row r="382" spans="1:6" x14ac:dyDescent="0.25">
      <c r="A382" s="122"/>
      <c r="B382" s="123">
        <v>3121</v>
      </c>
      <c r="C382" s="122" t="s">
        <v>138</v>
      </c>
      <c r="D382" s="124">
        <f>D383</f>
        <v>0</v>
      </c>
      <c r="E382" s="124">
        <v>0</v>
      </c>
      <c r="F382" s="124">
        <v>0</v>
      </c>
    </row>
    <row r="383" spans="1:6" x14ac:dyDescent="0.25">
      <c r="A383" s="129" t="s">
        <v>536</v>
      </c>
      <c r="B383" s="130">
        <v>31212</v>
      </c>
      <c r="C383" s="129" t="s">
        <v>537</v>
      </c>
      <c r="D383" s="131">
        <v>0</v>
      </c>
      <c r="E383" s="131">
        <v>0</v>
      </c>
      <c r="F383" s="131">
        <v>0</v>
      </c>
    </row>
    <row r="384" spans="1:6" x14ac:dyDescent="0.25">
      <c r="A384" s="122"/>
      <c r="B384" s="123">
        <v>32</v>
      </c>
      <c r="C384" s="122" t="s">
        <v>34</v>
      </c>
      <c r="D384" s="124">
        <f>D385+D399+D416+D439+D442</f>
        <v>16945</v>
      </c>
      <c r="E384" s="124">
        <f t="shared" ref="E384:F384" si="50">E385+E399+E416+E439+E442</f>
        <v>16945</v>
      </c>
      <c r="F384" s="124">
        <f t="shared" si="50"/>
        <v>16945</v>
      </c>
    </row>
    <row r="385" spans="1:6" x14ac:dyDescent="0.25">
      <c r="A385" s="122"/>
      <c r="B385" s="123">
        <v>321</v>
      </c>
      <c r="C385" s="122" t="s">
        <v>142</v>
      </c>
      <c r="D385" s="124">
        <f>D386+D394+D397+D392</f>
        <v>900</v>
      </c>
      <c r="E385" s="124">
        <f t="shared" ref="E385:F385" si="51">E386+E394+E397+E392</f>
        <v>900</v>
      </c>
      <c r="F385" s="124">
        <f t="shared" si="51"/>
        <v>900</v>
      </c>
    </row>
    <row r="386" spans="1:6" x14ac:dyDescent="0.25">
      <c r="A386" s="122"/>
      <c r="B386" s="123">
        <v>3211</v>
      </c>
      <c r="C386" s="122" t="s">
        <v>143</v>
      </c>
      <c r="D386" s="124">
        <f>D391+D387+D388+D389+D390</f>
        <v>500</v>
      </c>
      <c r="E386" s="124">
        <v>500</v>
      </c>
      <c r="F386" s="124">
        <v>500</v>
      </c>
    </row>
    <row r="387" spans="1:6" x14ac:dyDescent="0.25">
      <c r="A387" s="143" t="s">
        <v>538</v>
      </c>
      <c r="B387" s="130">
        <v>32111</v>
      </c>
      <c r="C387" s="129" t="s">
        <v>340</v>
      </c>
      <c r="D387" s="131">
        <v>100</v>
      </c>
      <c r="E387" s="131">
        <v>100</v>
      </c>
      <c r="F387" s="131">
        <v>100</v>
      </c>
    </row>
    <row r="388" spans="1:6" x14ac:dyDescent="0.25">
      <c r="A388" s="143" t="s">
        <v>539</v>
      </c>
      <c r="B388" s="130">
        <v>32112</v>
      </c>
      <c r="C388" s="129" t="s">
        <v>342</v>
      </c>
      <c r="D388" s="131">
        <v>50</v>
      </c>
      <c r="E388" s="131">
        <v>50</v>
      </c>
      <c r="F388" s="131">
        <v>50</v>
      </c>
    </row>
    <row r="389" spans="1:6" x14ac:dyDescent="0.25">
      <c r="A389" s="143" t="s">
        <v>540</v>
      </c>
      <c r="B389" s="130">
        <v>32113</v>
      </c>
      <c r="C389" s="129" t="s">
        <v>344</v>
      </c>
      <c r="D389" s="131">
        <v>100</v>
      </c>
      <c r="E389" s="131">
        <v>100</v>
      </c>
      <c r="F389" s="131">
        <v>100</v>
      </c>
    </row>
    <row r="390" spans="1:6" x14ac:dyDescent="0.25">
      <c r="A390" s="143" t="s">
        <v>541</v>
      </c>
      <c r="B390" s="130">
        <v>32115</v>
      </c>
      <c r="C390" s="129" t="s">
        <v>348</v>
      </c>
      <c r="D390" s="131">
        <v>200</v>
      </c>
      <c r="E390" s="131">
        <v>200</v>
      </c>
      <c r="F390" s="131">
        <v>200</v>
      </c>
    </row>
    <row r="391" spans="1:6" x14ac:dyDescent="0.25">
      <c r="A391" s="129" t="s">
        <v>542</v>
      </c>
      <c r="B391" s="130">
        <v>32119</v>
      </c>
      <c r="C391" s="129" t="s">
        <v>354</v>
      </c>
      <c r="D391" s="131">
        <v>50</v>
      </c>
      <c r="E391" s="131">
        <v>50</v>
      </c>
      <c r="F391" s="131">
        <v>50</v>
      </c>
    </row>
    <row r="392" spans="1:6" x14ac:dyDescent="0.25">
      <c r="A392" s="122"/>
      <c r="B392" s="123">
        <v>3212</v>
      </c>
      <c r="C392" s="122" t="s">
        <v>355</v>
      </c>
      <c r="D392" s="124">
        <f>D393</f>
        <v>0</v>
      </c>
      <c r="E392" s="124">
        <v>0</v>
      </c>
      <c r="F392" s="124">
        <v>0</v>
      </c>
    </row>
    <row r="393" spans="1:6" x14ac:dyDescent="0.25">
      <c r="A393" s="129" t="s">
        <v>543</v>
      </c>
      <c r="B393" s="130">
        <v>32121</v>
      </c>
      <c r="C393" s="129" t="s">
        <v>357</v>
      </c>
      <c r="D393" s="131">
        <v>0</v>
      </c>
      <c r="E393" s="131">
        <v>0</v>
      </c>
      <c r="F393" s="131">
        <v>0</v>
      </c>
    </row>
    <row r="394" spans="1:6" x14ac:dyDescent="0.25">
      <c r="A394" s="129"/>
      <c r="B394" s="123">
        <v>3213</v>
      </c>
      <c r="C394" s="122" t="s">
        <v>358</v>
      </c>
      <c r="D394" s="124">
        <f>D395+D396</f>
        <v>350</v>
      </c>
      <c r="E394" s="124">
        <f t="shared" ref="E394:F394" si="52">E395+E396</f>
        <v>350</v>
      </c>
      <c r="F394" s="124">
        <f t="shared" si="52"/>
        <v>350</v>
      </c>
    </row>
    <row r="395" spans="1:6" x14ac:dyDescent="0.25">
      <c r="A395" s="129" t="s">
        <v>544</v>
      </c>
      <c r="B395" s="130">
        <v>32131</v>
      </c>
      <c r="C395" s="129" t="s">
        <v>360</v>
      </c>
      <c r="D395" s="131">
        <v>250</v>
      </c>
      <c r="E395" s="131">
        <v>250</v>
      </c>
      <c r="F395" s="131">
        <v>250</v>
      </c>
    </row>
    <row r="396" spans="1:6" x14ac:dyDescent="0.25">
      <c r="A396" s="129" t="s">
        <v>545</v>
      </c>
      <c r="B396" s="130">
        <v>32132</v>
      </c>
      <c r="C396" s="129" t="s">
        <v>362</v>
      </c>
      <c r="D396" s="131">
        <v>100</v>
      </c>
      <c r="E396" s="131">
        <v>100</v>
      </c>
      <c r="F396" s="131">
        <v>100</v>
      </c>
    </row>
    <row r="397" spans="1:6" x14ac:dyDescent="0.25">
      <c r="A397" s="122"/>
      <c r="B397" s="123">
        <v>3214</v>
      </c>
      <c r="C397" s="122" t="s">
        <v>146</v>
      </c>
      <c r="D397" s="124">
        <f>D398</f>
        <v>50</v>
      </c>
      <c r="E397" s="124">
        <v>50</v>
      </c>
      <c r="F397" s="124">
        <v>50</v>
      </c>
    </row>
    <row r="398" spans="1:6" ht="30" x14ac:dyDescent="0.25">
      <c r="A398" s="129" t="s">
        <v>546</v>
      </c>
      <c r="B398" s="130">
        <v>32141</v>
      </c>
      <c r="C398" s="129" t="s">
        <v>364</v>
      </c>
      <c r="D398" s="131">
        <v>50</v>
      </c>
      <c r="E398" s="131">
        <v>50</v>
      </c>
      <c r="F398" s="131">
        <v>50</v>
      </c>
    </row>
    <row r="399" spans="1:6" x14ac:dyDescent="0.25">
      <c r="A399" s="122"/>
      <c r="B399" s="123">
        <v>322</v>
      </c>
      <c r="C399" s="122" t="s">
        <v>147</v>
      </c>
      <c r="D399" s="124">
        <f>D400+D406+D410+D413</f>
        <v>5550</v>
      </c>
      <c r="E399" s="124">
        <v>5550</v>
      </c>
      <c r="F399" s="124">
        <v>5550</v>
      </c>
    </row>
    <row r="400" spans="1:6" x14ac:dyDescent="0.25">
      <c r="A400" s="122"/>
      <c r="B400" s="123">
        <v>3221</v>
      </c>
      <c r="C400" s="122" t="s">
        <v>365</v>
      </c>
      <c r="D400" s="124">
        <f>D401+D402+D403+D404+D405</f>
        <v>1300</v>
      </c>
      <c r="E400" s="124">
        <v>1300</v>
      </c>
      <c r="F400" s="124">
        <v>1300</v>
      </c>
    </row>
    <row r="401" spans="1:6" x14ac:dyDescent="0.25">
      <c r="A401" s="129" t="s">
        <v>547</v>
      </c>
      <c r="B401" s="130">
        <v>32211</v>
      </c>
      <c r="C401" s="129" t="s">
        <v>367</v>
      </c>
      <c r="D401" s="131">
        <v>1000</v>
      </c>
      <c r="E401" s="131">
        <v>1000</v>
      </c>
      <c r="F401" s="131">
        <v>1000</v>
      </c>
    </row>
    <row r="402" spans="1:6" x14ac:dyDescent="0.25">
      <c r="A402" s="129" t="s">
        <v>548</v>
      </c>
      <c r="B402" s="130">
        <v>32212</v>
      </c>
      <c r="C402" s="129" t="s">
        <v>369</v>
      </c>
      <c r="D402" s="131">
        <v>0</v>
      </c>
      <c r="E402" s="131">
        <v>0</v>
      </c>
      <c r="F402" s="131">
        <v>0</v>
      </c>
    </row>
    <row r="403" spans="1:6" x14ac:dyDescent="0.25">
      <c r="A403" s="129" t="s">
        <v>549</v>
      </c>
      <c r="B403" s="130">
        <v>32214</v>
      </c>
      <c r="C403" s="129" t="s">
        <v>371</v>
      </c>
      <c r="D403" s="131">
        <v>100</v>
      </c>
      <c r="E403" s="131">
        <v>100</v>
      </c>
      <c r="F403" s="131">
        <v>100</v>
      </c>
    </row>
    <row r="404" spans="1:6" x14ac:dyDescent="0.25">
      <c r="A404" s="129" t="s">
        <v>550</v>
      </c>
      <c r="B404" s="130">
        <v>32216</v>
      </c>
      <c r="C404" s="129" t="s">
        <v>373</v>
      </c>
      <c r="D404" s="131">
        <v>100</v>
      </c>
      <c r="E404" s="131">
        <v>100</v>
      </c>
      <c r="F404" s="131">
        <v>100</v>
      </c>
    </row>
    <row r="405" spans="1:6" x14ac:dyDescent="0.25">
      <c r="A405" s="129" t="s">
        <v>551</v>
      </c>
      <c r="B405" s="130">
        <v>32219</v>
      </c>
      <c r="C405" s="129" t="s">
        <v>375</v>
      </c>
      <c r="D405" s="131">
        <v>100</v>
      </c>
      <c r="E405" s="131">
        <v>100</v>
      </c>
      <c r="F405" s="131">
        <v>100</v>
      </c>
    </row>
    <row r="406" spans="1:6" x14ac:dyDescent="0.25">
      <c r="A406" s="122"/>
      <c r="B406" s="123">
        <v>3222</v>
      </c>
      <c r="C406" s="122" t="s">
        <v>149</v>
      </c>
      <c r="D406" s="124">
        <f>D409+D407+D408</f>
        <v>3000</v>
      </c>
      <c r="E406" s="124">
        <v>3000</v>
      </c>
      <c r="F406" s="124">
        <v>3000</v>
      </c>
    </row>
    <row r="407" spans="1:6" x14ac:dyDescent="0.25">
      <c r="A407" s="129" t="s">
        <v>552</v>
      </c>
      <c r="B407" s="130">
        <v>32221</v>
      </c>
      <c r="C407" s="129" t="s">
        <v>377</v>
      </c>
      <c r="D407" s="131">
        <v>0</v>
      </c>
      <c r="E407" s="124">
        <v>0</v>
      </c>
      <c r="F407" s="124">
        <v>0</v>
      </c>
    </row>
    <row r="408" spans="1:6" x14ac:dyDescent="0.25">
      <c r="A408" s="129" t="s">
        <v>553</v>
      </c>
      <c r="B408" s="130">
        <v>32222</v>
      </c>
      <c r="C408" s="129" t="s">
        <v>379</v>
      </c>
      <c r="D408" s="131">
        <v>3000</v>
      </c>
      <c r="E408" s="124">
        <v>3000</v>
      </c>
      <c r="F408" s="124">
        <v>3000</v>
      </c>
    </row>
    <row r="409" spans="1:6" x14ac:dyDescent="0.25">
      <c r="A409" s="129" t="s">
        <v>554</v>
      </c>
      <c r="B409" s="130">
        <v>32229</v>
      </c>
      <c r="C409" s="129" t="s">
        <v>381</v>
      </c>
      <c r="D409" s="131">
        <v>0</v>
      </c>
      <c r="E409" s="131">
        <v>0</v>
      </c>
      <c r="F409" s="131">
        <v>0</v>
      </c>
    </row>
    <row r="410" spans="1:6" x14ac:dyDescent="0.25">
      <c r="A410" s="122"/>
      <c r="B410" s="123">
        <v>3223</v>
      </c>
      <c r="C410" s="122" t="s">
        <v>150</v>
      </c>
      <c r="D410" s="124">
        <f>D411+D412</f>
        <v>1000</v>
      </c>
      <c r="E410" s="124">
        <v>1000</v>
      </c>
      <c r="F410" s="124">
        <v>1000</v>
      </c>
    </row>
    <row r="411" spans="1:6" x14ac:dyDescent="0.25">
      <c r="A411" s="129" t="s">
        <v>555</v>
      </c>
      <c r="B411" s="130">
        <v>32231</v>
      </c>
      <c r="C411" s="129" t="s">
        <v>383</v>
      </c>
      <c r="D411" s="131">
        <v>500</v>
      </c>
      <c r="E411" s="131">
        <v>500</v>
      </c>
      <c r="F411" s="131">
        <v>500</v>
      </c>
    </row>
    <row r="412" spans="1:6" x14ac:dyDescent="0.25">
      <c r="A412" s="129" t="s">
        <v>556</v>
      </c>
      <c r="B412" s="130">
        <v>32233</v>
      </c>
      <c r="C412" s="129" t="s">
        <v>385</v>
      </c>
      <c r="D412" s="131">
        <v>500</v>
      </c>
      <c r="E412" s="131">
        <v>500</v>
      </c>
      <c r="F412" s="131">
        <v>500</v>
      </c>
    </row>
    <row r="413" spans="1:6" x14ac:dyDescent="0.25">
      <c r="A413" s="122"/>
      <c r="B413" s="123">
        <v>3225</v>
      </c>
      <c r="C413" s="122" t="s">
        <v>399</v>
      </c>
      <c r="D413" s="124">
        <f>D414+D415</f>
        <v>250</v>
      </c>
      <c r="E413" s="124">
        <v>250</v>
      </c>
      <c r="F413" s="124">
        <v>250</v>
      </c>
    </row>
    <row r="414" spans="1:6" x14ac:dyDescent="0.25">
      <c r="A414" s="129" t="s">
        <v>557</v>
      </c>
      <c r="B414" s="130">
        <v>32251</v>
      </c>
      <c r="C414" s="129" t="s">
        <v>152</v>
      </c>
      <c r="D414" s="131">
        <v>150</v>
      </c>
      <c r="E414" s="131">
        <v>150</v>
      </c>
      <c r="F414" s="131">
        <v>150</v>
      </c>
    </row>
    <row r="415" spans="1:6" x14ac:dyDescent="0.25">
      <c r="A415" s="129" t="s">
        <v>558</v>
      </c>
      <c r="B415" s="130">
        <v>32252</v>
      </c>
      <c r="C415" s="129" t="s">
        <v>559</v>
      </c>
      <c r="D415" s="131">
        <v>100</v>
      </c>
      <c r="E415" s="131">
        <v>100</v>
      </c>
      <c r="F415" s="131">
        <v>100</v>
      </c>
    </row>
    <row r="416" spans="1:6" x14ac:dyDescent="0.25">
      <c r="A416" s="122"/>
      <c r="B416" s="123">
        <v>323</v>
      </c>
      <c r="C416" s="122" t="s">
        <v>154</v>
      </c>
      <c r="D416" s="124">
        <f>D417+D421+D426+D431+D435+D428</f>
        <v>9600</v>
      </c>
      <c r="E416" s="124">
        <v>9600</v>
      </c>
      <c r="F416" s="124">
        <v>9600</v>
      </c>
    </row>
    <row r="417" spans="1:6" x14ac:dyDescent="0.25">
      <c r="A417" s="122"/>
      <c r="B417" s="123">
        <v>3231</v>
      </c>
      <c r="C417" s="122" t="s">
        <v>155</v>
      </c>
      <c r="D417" s="124">
        <f>D418+D419+D420</f>
        <v>550</v>
      </c>
      <c r="E417" s="124">
        <v>550</v>
      </c>
      <c r="F417" s="124">
        <v>550</v>
      </c>
    </row>
    <row r="418" spans="1:6" x14ac:dyDescent="0.25">
      <c r="A418" s="129" t="s">
        <v>560</v>
      </c>
      <c r="B418" s="130">
        <v>32311</v>
      </c>
      <c r="C418" s="129" t="s">
        <v>405</v>
      </c>
      <c r="D418" s="131">
        <v>200</v>
      </c>
      <c r="E418" s="131">
        <v>200</v>
      </c>
      <c r="F418" s="131">
        <v>200</v>
      </c>
    </row>
    <row r="419" spans="1:6" x14ac:dyDescent="0.25">
      <c r="A419" s="129" t="s">
        <v>561</v>
      </c>
      <c r="B419" s="130">
        <v>32313</v>
      </c>
      <c r="C419" s="129" t="s">
        <v>407</v>
      </c>
      <c r="D419" s="131">
        <v>50</v>
      </c>
      <c r="E419" s="131">
        <v>50</v>
      </c>
      <c r="F419" s="131">
        <v>50</v>
      </c>
    </row>
    <row r="420" spans="1:6" x14ac:dyDescent="0.25">
      <c r="A420" s="129" t="s">
        <v>562</v>
      </c>
      <c r="B420" s="130">
        <v>323190</v>
      </c>
      <c r="C420" s="129" t="s">
        <v>409</v>
      </c>
      <c r="D420" s="131">
        <v>300</v>
      </c>
      <c r="E420" s="131">
        <v>300</v>
      </c>
      <c r="F420" s="131">
        <v>300</v>
      </c>
    </row>
    <row r="421" spans="1:6" x14ac:dyDescent="0.25">
      <c r="A421" s="122"/>
      <c r="B421" s="123">
        <v>3232</v>
      </c>
      <c r="C421" s="122" t="s">
        <v>410</v>
      </c>
      <c r="D421" s="124">
        <f>D425+D424+D423+D422</f>
        <v>1100</v>
      </c>
      <c r="E421" s="124">
        <v>1100</v>
      </c>
      <c r="F421" s="124">
        <v>1100</v>
      </c>
    </row>
    <row r="422" spans="1:6" ht="30" x14ac:dyDescent="0.25">
      <c r="A422" s="129" t="s">
        <v>563</v>
      </c>
      <c r="B422" s="130">
        <v>32321</v>
      </c>
      <c r="C422" s="129" t="s">
        <v>412</v>
      </c>
      <c r="D422" s="131">
        <v>500</v>
      </c>
      <c r="E422" s="131">
        <v>500</v>
      </c>
      <c r="F422" s="131">
        <v>500</v>
      </c>
    </row>
    <row r="423" spans="1:6" ht="30" x14ac:dyDescent="0.25">
      <c r="A423" s="129" t="s">
        <v>564</v>
      </c>
      <c r="B423" s="130">
        <v>32322</v>
      </c>
      <c r="C423" s="129" t="s">
        <v>414</v>
      </c>
      <c r="D423" s="131">
        <v>500</v>
      </c>
      <c r="E423" s="131">
        <v>500</v>
      </c>
      <c r="F423" s="131">
        <v>500</v>
      </c>
    </row>
    <row r="424" spans="1:6" ht="30" x14ac:dyDescent="0.25">
      <c r="A424" s="129" t="s">
        <v>565</v>
      </c>
      <c r="B424" s="130">
        <v>32323</v>
      </c>
      <c r="C424" s="129" t="s">
        <v>416</v>
      </c>
      <c r="D424" s="131">
        <v>100</v>
      </c>
      <c r="E424" s="131">
        <v>100</v>
      </c>
      <c r="F424" s="131">
        <v>100</v>
      </c>
    </row>
    <row r="425" spans="1:6" x14ac:dyDescent="0.25">
      <c r="A425" s="129" t="s">
        <v>566</v>
      </c>
      <c r="B425" s="130">
        <v>32329</v>
      </c>
      <c r="C425" s="129" t="s">
        <v>567</v>
      </c>
      <c r="D425" s="131">
        <v>0</v>
      </c>
      <c r="E425" s="131">
        <v>0</v>
      </c>
      <c r="F425" s="131">
        <v>0</v>
      </c>
    </row>
    <row r="426" spans="1:6" x14ac:dyDescent="0.25">
      <c r="A426" s="122"/>
      <c r="B426" s="123">
        <v>3233</v>
      </c>
      <c r="C426" s="122" t="s">
        <v>157</v>
      </c>
      <c r="D426" s="124">
        <f>D427</f>
        <v>200</v>
      </c>
      <c r="E426" s="124">
        <v>200</v>
      </c>
      <c r="F426" s="124">
        <v>200</v>
      </c>
    </row>
    <row r="427" spans="1:6" x14ac:dyDescent="0.25">
      <c r="A427" s="129" t="s">
        <v>568</v>
      </c>
      <c r="B427" s="130">
        <v>32339</v>
      </c>
      <c r="C427" s="129" t="s">
        <v>419</v>
      </c>
      <c r="D427" s="131">
        <v>200</v>
      </c>
      <c r="E427" s="131">
        <v>200</v>
      </c>
      <c r="F427" s="131">
        <v>200</v>
      </c>
    </row>
    <row r="428" spans="1:6" x14ac:dyDescent="0.25">
      <c r="A428" s="122"/>
      <c r="B428" s="123">
        <v>3235</v>
      </c>
      <c r="C428" s="122" t="s">
        <v>159</v>
      </c>
      <c r="D428" s="124">
        <f>D430</f>
        <v>0</v>
      </c>
      <c r="E428" s="124">
        <v>0</v>
      </c>
      <c r="F428" s="124">
        <v>0</v>
      </c>
    </row>
    <row r="429" spans="1:6" x14ac:dyDescent="0.25">
      <c r="A429" s="129" t="s">
        <v>569</v>
      </c>
      <c r="B429" s="130">
        <v>32352</v>
      </c>
      <c r="C429" s="129" t="s">
        <v>433</v>
      </c>
      <c r="D429" s="131">
        <v>0</v>
      </c>
      <c r="E429" s="124">
        <v>0</v>
      </c>
      <c r="F429" s="124">
        <v>0</v>
      </c>
    </row>
    <row r="430" spans="1:6" x14ac:dyDescent="0.25">
      <c r="A430" s="129" t="s">
        <v>570</v>
      </c>
      <c r="B430" s="130">
        <v>32359</v>
      </c>
      <c r="C430" s="129" t="s">
        <v>441</v>
      </c>
      <c r="D430" s="131">
        <v>0</v>
      </c>
      <c r="E430" s="131">
        <v>0</v>
      </c>
      <c r="F430" s="131">
        <v>0</v>
      </c>
    </row>
    <row r="431" spans="1:6" x14ac:dyDescent="0.25">
      <c r="A431" s="122"/>
      <c r="B431" s="123">
        <v>3237</v>
      </c>
      <c r="C431" s="122" t="s">
        <v>161</v>
      </c>
      <c r="D431" s="124">
        <f>D432+D433+D434</f>
        <v>7500</v>
      </c>
      <c r="E431" s="124">
        <v>7500</v>
      </c>
      <c r="F431" s="124">
        <v>7500</v>
      </c>
    </row>
    <row r="432" spans="1:6" x14ac:dyDescent="0.25">
      <c r="A432" s="129" t="s">
        <v>571</v>
      </c>
      <c r="B432" s="130">
        <v>32372</v>
      </c>
      <c r="C432" s="129" t="s">
        <v>449</v>
      </c>
      <c r="D432" s="131">
        <v>6500</v>
      </c>
      <c r="E432" s="131">
        <v>6500</v>
      </c>
      <c r="F432" s="131">
        <v>6500</v>
      </c>
    </row>
    <row r="433" spans="1:6" x14ac:dyDescent="0.25">
      <c r="A433" s="129" t="s">
        <v>572</v>
      </c>
      <c r="B433" s="130">
        <v>32373</v>
      </c>
      <c r="C433" s="129" t="s">
        <v>451</v>
      </c>
      <c r="D433" s="131">
        <v>0</v>
      </c>
      <c r="E433" s="131">
        <v>0</v>
      </c>
      <c r="F433" s="131">
        <v>0</v>
      </c>
    </row>
    <row r="434" spans="1:6" x14ac:dyDescent="0.25">
      <c r="A434" s="129" t="s">
        <v>573</v>
      </c>
      <c r="B434" s="130">
        <v>32379</v>
      </c>
      <c r="C434" s="129" t="s">
        <v>453</v>
      </c>
      <c r="D434" s="131">
        <v>1000</v>
      </c>
      <c r="E434" s="131">
        <v>1000</v>
      </c>
      <c r="F434" s="131">
        <v>1000</v>
      </c>
    </row>
    <row r="435" spans="1:6" x14ac:dyDescent="0.25">
      <c r="A435" s="122"/>
      <c r="B435" s="123">
        <v>3239</v>
      </c>
      <c r="C435" s="122" t="s">
        <v>163</v>
      </c>
      <c r="D435" s="124">
        <f>D436+D437+D438</f>
        <v>250</v>
      </c>
      <c r="E435" s="124">
        <v>250</v>
      </c>
      <c r="F435" s="124">
        <v>250</v>
      </c>
    </row>
    <row r="436" spans="1:6" ht="30" x14ac:dyDescent="0.25">
      <c r="A436" s="129" t="s">
        <v>574</v>
      </c>
      <c r="B436" s="130">
        <v>32391</v>
      </c>
      <c r="C436" s="129" t="s">
        <v>575</v>
      </c>
      <c r="D436" s="131">
        <v>50</v>
      </c>
      <c r="E436" s="131">
        <v>50</v>
      </c>
      <c r="F436" s="131">
        <v>50</v>
      </c>
    </row>
    <row r="437" spans="1:6" x14ac:dyDescent="0.25">
      <c r="A437" s="129" t="s">
        <v>576</v>
      </c>
      <c r="B437" s="130">
        <v>32394</v>
      </c>
      <c r="C437" s="129" t="s">
        <v>459</v>
      </c>
      <c r="D437" s="131">
        <v>0</v>
      </c>
      <c r="E437" s="131">
        <v>0</v>
      </c>
      <c r="F437" s="131">
        <v>0</v>
      </c>
    </row>
    <row r="438" spans="1:6" x14ac:dyDescent="0.25">
      <c r="A438" s="129" t="s">
        <v>577</v>
      </c>
      <c r="B438" s="130">
        <v>32399</v>
      </c>
      <c r="C438" s="129" t="s">
        <v>463</v>
      </c>
      <c r="D438" s="131">
        <v>200</v>
      </c>
      <c r="E438" s="131">
        <v>200</v>
      </c>
      <c r="F438" s="131">
        <v>200</v>
      </c>
    </row>
    <row r="439" spans="1:6" x14ac:dyDescent="0.25">
      <c r="A439" s="122"/>
      <c r="B439" s="123">
        <v>324</v>
      </c>
      <c r="C439" s="122" t="s">
        <v>192</v>
      </c>
      <c r="D439" s="124">
        <v>0</v>
      </c>
      <c r="E439" s="124">
        <v>0</v>
      </c>
      <c r="F439" s="124">
        <v>0</v>
      </c>
    </row>
    <row r="440" spans="1:6" x14ac:dyDescent="0.25">
      <c r="A440" s="122"/>
      <c r="B440" s="123">
        <v>3241</v>
      </c>
      <c r="C440" s="122" t="s">
        <v>192</v>
      </c>
      <c r="D440" s="124">
        <v>0</v>
      </c>
      <c r="E440" s="124">
        <v>0</v>
      </c>
      <c r="F440" s="124">
        <v>0</v>
      </c>
    </row>
    <row r="441" spans="1:6" x14ac:dyDescent="0.25">
      <c r="A441" s="129" t="s">
        <v>578</v>
      </c>
      <c r="B441" s="130">
        <v>32412</v>
      </c>
      <c r="C441" s="129" t="s">
        <v>579</v>
      </c>
      <c r="D441" s="131">
        <v>0</v>
      </c>
      <c r="E441" s="131">
        <v>0</v>
      </c>
      <c r="F441" s="131">
        <v>0</v>
      </c>
    </row>
    <row r="442" spans="1:6" x14ac:dyDescent="0.25">
      <c r="A442" s="122"/>
      <c r="B442" s="123">
        <v>329</v>
      </c>
      <c r="C442" s="153" t="s">
        <v>164</v>
      </c>
      <c r="D442" s="124">
        <f>D443+D445+D449+D451+D453+D455</f>
        <v>895</v>
      </c>
      <c r="E442" s="124">
        <f t="shared" ref="E442:F442" si="53">E443+E445+E449+E451+E453+E455</f>
        <v>895</v>
      </c>
      <c r="F442" s="124">
        <f t="shared" si="53"/>
        <v>895</v>
      </c>
    </row>
    <row r="443" spans="1:6" x14ac:dyDescent="0.25">
      <c r="A443" s="122"/>
      <c r="B443" s="154">
        <v>3291</v>
      </c>
      <c r="C443" s="162" t="s">
        <v>165</v>
      </c>
      <c r="D443" s="156">
        <f>D444</f>
        <v>0</v>
      </c>
      <c r="E443" s="124">
        <v>0</v>
      </c>
      <c r="F443" s="124">
        <v>0</v>
      </c>
    </row>
    <row r="444" spans="1:6" x14ac:dyDescent="0.25">
      <c r="A444" s="129" t="s">
        <v>580</v>
      </c>
      <c r="B444" s="163">
        <v>32919</v>
      </c>
      <c r="C444" s="164" t="s">
        <v>581</v>
      </c>
      <c r="D444" s="165">
        <v>0</v>
      </c>
      <c r="E444" s="131">
        <v>0</v>
      </c>
      <c r="F444" s="131">
        <v>0</v>
      </c>
    </row>
    <row r="445" spans="1:6" x14ac:dyDescent="0.25">
      <c r="A445" s="122"/>
      <c r="B445" s="154">
        <v>3292</v>
      </c>
      <c r="C445" s="162" t="s">
        <v>166</v>
      </c>
      <c r="D445" s="156">
        <f>D446+D447+D448</f>
        <v>0</v>
      </c>
      <c r="E445" s="124">
        <v>0</v>
      </c>
      <c r="F445" s="124">
        <v>0</v>
      </c>
    </row>
    <row r="446" spans="1:6" x14ac:dyDescent="0.25">
      <c r="A446" s="129" t="s">
        <v>582</v>
      </c>
      <c r="B446" s="163">
        <v>32921</v>
      </c>
      <c r="C446" s="164" t="s">
        <v>469</v>
      </c>
      <c r="D446" s="165">
        <v>0</v>
      </c>
      <c r="E446" s="131">
        <v>0</v>
      </c>
      <c r="F446" s="131">
        <v>0</v>
      </c>
    </row>
    <row r="447" spans="1:6" x14ac:dyDescent="0.25">
      <c r="A447" s="129" t="s">
        <v>583</v>
      </c>
      <c r="B447" s="163">
        <v>32922</v>
      </c>
      <c r="C447" s="164" t="s">
        <v>471</v>
      </c>
      <c r="D447" s="165">
        <v>0</v>
      </c>
      <c r="E447" s="131">
        <v>0</v>
      </c>
      <c r="F447" s="131">
        <v>0</v>
      </c>
    </row>
    <row r="448" spans="1:6" x14ac:dyDescent="0.25">
      <c r="A448" s="129" t="s">
        <v>584</v>
      </c>
      <c r="B448" s="163">
        <v>32923</v>
      </c>
      <c r="C448" s="164" t="s">
        <v>473</v>
      </c>
      <c r="D448" s="165">
        <v>0</v>
      </c>
      <c r="E448" s="131">
        <v>0</v>
      </c>
      <c r="F448" s="131">
        <v>0</v>
      </c>
    </row>
    <row r="449" spans="1:6" x14ac:dyDescent="0.25">
      <c r="A449" s="122"/>
      <c r="B449" s="123">
        <v>3293</v>
      </c>
      <c r="C449" s="166" t="s">
        <v>167</v>
      </c>
      <c r="D449" s="124">
        <f>D450</f>
        <v>95</v>
      </c>
      <c r="E449" s="124">
        <v>95</v>
      </c>
      <c r="F449" s="124">
        <v>95</v>
      </c>
    </row>
    <row r="450" spans="1:6" x14ac:dyDescent="0.25">
      <c r="A450" s="129" t="s">
        <v>585</v>
      </c>
      <c r="B450" s="130">
        <v>32931</v>
      </c>
      <c r="C450" s="129" t="s">
        <v>167</v>
      </c>
      <c r="D450" s="131">
        <v>95</v>
      </c>
      <c r="E450" s="131">
        <v>95</v>
      </c>
      <c r="F450" s="131">
        <v>95</v>
      </c>
    </row>
    <row r="451" spans="1:6" x14ac:dyDescent="0.25">
      <c r="A451" s="129"/>
      <c r="B451" s="123">
        <v>3294</v>
      </c>
      <c r="C451" s="122" t="s">
        <v>475</v>
      </c>
      <c r="D451" s="124">
        <f>D452</f>
        <v>100</v>
      </c>
      <c r="E451" s="124">
        <v>100</v>
      </c>
      <c r="F451" s="124">
        <v>100</v>
      </c>
    </row>
    <row r="452" spans="1:6" x14ac:dyDescent="0.25">
      <c r="A452" s="129" t="s">
        <v>586</v>
      </c>
      <c r="B452" s="130">
        <v>32941</v>
      </c>
      <c r="C452" s="129" t="s">
        <v>477</v>
      </c>
      <c r="D452" s="131">
        <v>100</v>
      </c>
      <c r="E452" s="131">
        <v>100</v>
      </c>
      <c r="F452" s="131">
        <v>100</v>
      </c>
    </row>
    <row r="453" spans="1:6" x14ac:dyDescent="0.25">
      <c r="A453" s="122"/>
      <c r="B453" s="123">
        <v>3295</v>
      </c>
      <c r="C453" s="122" t="s">
        <v>169</v>
      </c>
      <c r="D453" s="124">
        <f>D454</f>
        <v>200</v>
      </c>
      <c r="E453" s="124">
        <f t="shared" ref="E453:F453" si="54">E454</f>
        <v>200</v>
      </c>
      <c r="F453" s="124">
        <f t="shared" si="54"/>
        <v>200</v>
      </c>
    </row>
    <row r="454" spans="1:6" x14ac:dyDescent="0.25">
      <c r="A454" s="129" t="s">
        <v>587</v>
      </c>
      <c r="B454" s="130">
        <v>32959</v>
      </c>
      <c r="C454" s="129" t="s">
        <v>481</v>
      </c>
      <c r="D454" s="131">
        <v>200</v>
      </c>
      <c r="E454" s="131">
        <v>200</v>
      </c>
      <c r="F454" s="131">
        <v>200</v>
      </c>
    </row>
    <row r="455" spans="1:6" x14ac:dyDescent="0.25">
      <c r="A455" s="129"/>
      <c r="B455" s="123">
        <v>3299</v>
      </c>
      <c r="C455" s="122" t="s">
        <v>164</v>
      </c>
      <c r="D455" s="124">
        <f>D456</f>
        <v>500</v>
      </c>
      <c r="E455" s="124">
        <v>500</v>
      </c>
      <c r="F455" s="124">
        <v>500</v>
      </c>
    </row>
    <row r="456" spans="1:6" x14ac:dyDescent="0.25">
      <c r="A456" s="129" t="s">
        <v>588</v>
      </c>
      <c r="B456" s="130">
        <v>32999</v>
      </c>
      <c r="C456" s="129" t="s">
        <v>164</v>
      </c>
      <c r="D456" s="131">
        <v>500</v>
      </c>
      <c r="E456" s="131">
        <v>500</v>
      </c>
      <c r="F456" s="131">
        <v>500</v>
      </c>
    </row>
    <row r="457" spans="1:6" x14ac:dyDescent="0.25">
      <c r="A457" s="129"/>
      <c r="B457" s="123">
        <v>34</v>
      </c>
      <c r="C457" s="122" t="s">
        <v>95</v>
      </c>
      <c r="D457" s="124">
        <f>D458</f>
        <v>250</v>
      </c>
      <c r="E457" s="124">
        <v>250</v>
      </c>
      <c r="F457" s="124">
        <v>250</v>
      </c>
    </row>
    <row r="458" spans="1:6" x14ac:dyDescent="0.25">
      <c r="A458" s="129"/>
      <c r="B458" s="123">
        <v>343</v>
      </c>
      <c r="C458" s="122" t="s">
        <v>172</v>
      </c>
      <c r="D458" s="124">
        <f>D459</f>
        <v>250</v>
      </c>
      <c r="E458" s="124">
        <v>250</v>
      </c>
      <c r="F458" s="124">
        <v>250</v>
      </c>
    </row>
    <row r="459" spans="1:6" x14ac:dyDescent="0.25">
      <c r="A459" s="129"/>
      <c r="B459" s="123">
        <v>3431</v>
      </c>
      <c r="C459" s="122" t="s">
        <v>173</v>
      </c>
      <c r="D459" s="124">
        <f>D460</f>
        <v>250</v>
      </c>
      <c r="E459" s="124">
        <v>250</v>
      </c>
      <c r="F459" s="124">
        <v>250</v>
      </c>
    </row>
    <row r="460" spans="1:6" x14ac:dyDescent="0.25">
      <c r="A460" s="129" t="s">
        <v>589</v>
      </c>
      <c r="B460" s="130">
        <v>34311</v>
      </c>
      <c r="C460" s="129" t="s">
        <v>484</v>
      </c>
      <c r="D460" s="131">
        <v>250</v>
      </c>
      <c r="E460" s="131">
        <v>250</v>
      </c>
      <c r="F460" s="131">
        <v>250</v>
      </c>
    </row>
    <row r="461" spans="1:6" x14ac:dyDescent="0.25">
      <c r="A461" s="129"/>
      <c r="B461" s="123">
        <v>38</v>
      </c>
      <c r="C461" s="122" t="s">
        <v>79</v>
      </c>
      <c r="D461" s="124">
        <v>5</v>
      </c>
      <c r="E461" s="124">
        <v>5</v>
      </c>
      <c r="F461" s="124">
        <v>5</v>
      </c>
    </row>
    <row r="462" spans="1:6" x14ac:dyDescent="0.25">
      <c r="A462" s="129"/>
      <c r="B462" s="123">
        <v>381</v>
      </c>
      <c r="C462" s="122" t="s">
        <v>194</v>
      </c>
      <c r="D462" s="124">
        <v>5</v>
      </c>
      <c r="E462" s="124">
        <v>5</v>
      </c>
      <c r="F462" s="124">
        <v>5</v>
      </c>
    </row>
    <row r="463" spans="1:6" x14ac:dyDescent="0.25">
      <c r="A463" s="129"/>
      <c r="B463" s="123">
        <v>3812</v>
      </c>
      <c r="C463" s="122" t="s">
        <v>195</v>
      </c>
      <c r="D463" s="124">
        <v>5</v>
      </c>
      <c r="E463" s="124">
        <v>5</v>
      </c>
      <c r="F463" s="124">
        <v>5</v>
      </c>
    </row>
    <row r="464" spans="1:6" x14ac:dyDescent="0.25">
      <c r="A464" s="129" t="s">
        <v>590</v>
      </c>
      <c r="B464" s="130">
        <v>38129</v>
      </c>
      <c r="C464" s="129" t="s">
        <v>591</v>
      </c>
      <c r="D464" s="131">
        <v>5</v>
      </c>
      <c r="E464" s="131">
        <v>5</v>
      </c>
      <c r="F464" s="131">
        <v>5</v>
      </c>
    </row>
    <row r="465" spans="1:6" x14ac:dyDescent="0.25">
      <c r="A465" s="122"/>
      <c r="B465" s="123">
        <v>4</v>
      </c>
      <c r="C465" s="122" t="s">
        <v>35</v>
      </c>
      <c r="D465" s="124">
        <f>D466</f>
        <v>3800</v>
      </c>
      <c r="E465" s="124">
        <f t="shared" ref="E465:F465" si="55">E466</f>
        <v>3800</v>
      </c>
      <c r="F465" s="124">
        <f t="shared" si="55"/>
        <v>3800</v>
      </c>
    </row>
    <row r="466" spans="1:6" x14ac:dyDescent="0.25">
      <c r="A466" s="122"/>
      <c r="B466" s="123">
        <v>42</v>
      </c>
      <c r="C466" s="122" t="s">
        <v>80</v>
      </c>
      <c r="D466" s="124">
        <f>D470+D477+D467</f>
        <v>3800</v>
      </c>
      <c r="E466" s="124">
        <f t="shared" ref="E466:F466" si="56">E470+E477+E467</f>
        <v>3800</v>
      </c>
      <c r="F466" s="124">
        <f t="shared" si="56"/>
        <v>3800</v>
      </c>
    </row>
    <row r="467" spans="1:6" x14ac:dyDescent="0.25">
      <c r="A467" s="122"/>
      <c r="B467" s="123">
        <v>421</v>
      </c>
      <c r="C467" s="122" t="s">
        <v>177</v>
      </c>
      <c r="D467" s="124">
        <f>D468</f>
        <v>0</v>
      </c>
      <c r="E467" s="124">
        <f t="shared" ref="E467:F468" si="57">E468</f>
        <v>0</v>
      </c>
      <c r="F467" s="124">
        <f t="shared" si="57"/>
        <v>0</v>
      </c>
    </row>
    <row r="468" spans="1:6" x14ac:dyDescent="0.25">
      <c r="A468" s="122"/>
      <c r="B468" s="123">
        <v>4212</v>
      </c>
      <c r="C468" s="122" t="s">
        <v>178</v>
      </c>
      <c r="D468" s="124">
        <f>D469</f>
        <v>0</v>
      </c>
      <c r="E468" s="124">
        <f t="shared" si="57"/>
        <v>0</v>
      </c>
      <c r="F468" s="124">
        <f t="shared" si="57"/>
        <v>0</v>
      </c>
    </row>
    <row r="469" spans="1:6" x14ac:dyDescent="0.25">
      <c r="A469" s="122"/>
      <c r="B469" s="130">
        <v>42129</v>
      </c>
      <c r="C469" s="129" t="s">
        <v>592</v>
      </c>
      <c r="D469" s="131">
        <v>0</v>
      </c>
      <c r="E469" s="131">
        <v>0</v>
      </c>
      <c r="F469" s="131">
        <v>0</v>
      </c>
    </row>
    <row r="470" spans="1:6" x14ac:dyDescent="0.25">
      <c r="A470" s="122"/>
      <c r="B470" s="123">
        <v>422</v>
      </c>
      <c r="C470" s="122" t="s">
        <v>179</v>
      </c>
      <c r="D470" s="124">
        <f>D471+D474</f>
        <v>3800</v>
      </c>
      <c r="E470" s="124">
        <f t="shared" ref="E470:F470" si="58">E471+E474</f>
        <v>3800</v>
      </c>
      <c r="F470" s="124">
        <f t="shared" si="58"/>
        <v>3800</v>
      </c>
    </row>
    <row r="471" spans="1:6" x14ac:dyDescent="0.25">
      <c r="A471" s="129"/>
      <c r="B471" s="123">
        <v>4221</v>
      </c>
      <c r="C471" s="122" t="s">
        <v>180</v>
      </c>
      <c r="D471" s="124">
        <f>D472+D473</f>
        <v>1800</v>
      </c>
      <c r="E471" s="124">
        <f t="shared" ref="E471:F471" si="59">E472+E473</f>
        <v>1800</v>
      </c>
      <c r="F471" s="124">
        <f t="shared" si="59"/>
        <v>1800</v>
      </c>
    </row>
    <row r="472" spans="1:6" x14ac:dyDescent="0.25">
      <c r="A472" s="129" t="s">
        <v>593</v>
      </c>
      <c r="B472" s="130">
        <v>42211</v>
      </c>
      <c r="C472" s="129" t="s">
        <v>512</v>
      </c>
      <c r="D472" s="131">
        <v>1000</v>
      </c>
      <c r="E472" s="131">
        <v>1000</v>
      </c>
      <c r="F472" s="131">
        <v>1000</v>
      </c>
    </row>
    <row r="473" spans="1:6" x14ac:dyDescent="0.25">
      <c r="A473" s="129" t="s">
        <v>594</v>
      </c>
      <c r="B473" s="130">
        <v>42212</v>
      </c>
      <c r="C473" s="129" t="s">
        <v>595</v>
      </c>
      <c r="D473" s="131">
        <v>800</v>
      </c>
      <c r="E473" s="131">
        <v>800</v>
      </c>
      <c r="F473" s="131">
        <v>800</v>
      </c>
    </row>
    <row r="474" spans="1:6" x14ac:dyDescent="0.25">
      <c r="A474" s="122"/>
      <c r="B474" s="123">
        <v>4227</v>
      </c>
      <c r="C474" s="122" t="s">
        <v>182</v>
      </c>
      <c r="D474" s="124">
        <f>D476+D475</f>
        <v>2000</v>
      </c>
      <c r="E474" s="124">
        <v>2000</v>
      </c>
      <c r="F474" s="124">
        <v>2000</v>
      </c>
    </row>
    <row r="475" spans="1:6" x14ac:dyDescent="0.25">
      <c r="A475" s="129" t="s">
        <v>596</v>
      </c>
      <c r="B475" s="130">
        <v>42271</v>
      </c>
      <c r="C475" s="129" t="s">
        <v>182</v>
      </c>
      <c r="D475" s="131">
        <v>1000</v>
      </c>
      <c r="E475" s="131">
        <v>1000</v>
      </c>
      <c r="F475" s="131">
        <v>1000</v>
      </c>
    </row>
    <row r="476" spans="1:6" x14ac:dyDescent="0.25">
      <c r="A476" s="129" t="s">
        <v>597</v>
      </c>
      <c r="B476" s="130">
        <v>42273</v>
      </c>
      <c r="C476" s="129" t="s">
        <v>502</v>
      </c>
      <c r="D476" s="131">
        <v>1000</v>
      </c>
      <c r="E476" s="131">
        <v>1000</v>
      </c>
      <c r="F476" s="131">
        <v>1000</v>
      </c>
    </row>
    <row r="477" spans="1:6" x14ac:dyDescent="0.25">
      <c r="A477" s="122"/>
      <c r="B477" s="123">
        <v>424</v>
      </c>
      <c r="C477" s="122" t="s">
        <v>183</v>
      </c>
      <c r="D477" s="124">
        <f>D478</f>
        <v>0</v>
      </c>
      <c r="E477" s="124">
        <v>0</v>
      </c>
      <c r="F477" s="124">
        <v>0</v>
      </c>
    </row>
    <row r="478" spans="1:6" x14ac:dyDescent="0.25">
      <c r="A478" s="122"/>
      <c r="B478" s="123">
        <v>4241</v>
      </c>
      <c r="C478" s="122" t="s">
        <v>184</v>
      </c>
      <c r="D478" s="124">
        <f>D479</f>
        <v>0</v>
      </c>
      <c r="E478" s="124">
        <v>0</v>
      </c>
      <c r="F478" s="124">
        <v>0</v>
      </c>
    </row>
    <row r="479" spans="1:6" x14ac:dyDescent="0.25">
      <c r="A479" s="129" t="s">
        <v>598</v>
      </c>
      <c r="B479" s="130">
        <v>42411</v>
      </c>
      <c r="C479" s="129" t="s">
        <v>184</v>
      </c>
      <c r="D479" s="131">
        <v>0</v>
      </c>
      <c r="E479" s="131">
        <v>0</v>
      </c>
      <c r="F479" s="131">
        <v>0</v>
      </c>
    </row>
    <row r="480" spans="1:6" x14ac:dyDescent="0.25">
      <c r="A480" s="129"/>
      <c r="B480" s="123">
        <v>9</v>
      </c>
      <c r="C480" s="122" t="s">
        <v>71</v>
      </c>
      <c r="D480" s="124">
        <f t="shared" ref="D480:D483" si="60">D481</f>
        <v>0</v>
      </c>
      <c r="E480" s="124">
        <v>0</v>
      </c>
      <c r="F480" s="124">
        <v>0</v>
      </c>
    </row>
    <row r="481" spans="1:6" x14ac:dyDescent="0.25">
      <c r="A481" s="129"/>
      <c r="B481" s="123">
        <v>92</v>
      </c>
      <c r="C481" s="122" t="s">
        <v>72</v>
      </c>
      <c r="D481" s="124">
        <f t="shared" si="60"/>
        <v>0</v>
      </c>
      <c r="E481" s="124">
        <v>0</v>
      </c>
      <c r="F481" s="124">
        <v>0</v>
      </c>
    </row>
    <row r="482" spans="1:6" x14ac:dyDescent="0.25">
      <c r="A482" s="129"/>
      <c r="B482" s="123">
        <v>922</v>
      </c>
      <c r="C482" s="129" t="s">
        <v>270</v>
      </c>
      <c r="D482" s="124">
        <f t="shared" si="60"/>
        <v>0</v>
      </c>
      <c r="E482" s="124">
        <v>0</v>
      </c>
      <c r="F482" s="124">
        <v>0</v>
      </c>
    </row>
    <row r="483" spans="1:6" x14ac:dyDescent="0.25">
      <c r="A483" s="129"/>
      <c r="B483" s="123">
        <v>9222</v>
      </c>
      <c r="C483" s="122" t="s">
        <v>533</v>
      </c>
      <c r="D483" s="124">
        <f t="shared" si="60"/>
        <v>0</v>
      </c>
      <c r="E483" s="124">
        <v>0</v>
      </c>
      <c r="F483" s="124">
        <v>0</v>
      </c>
    </row>
    <row r="484" spans="1:6" x14ac:dyDescent="0.25">
      <c r="A484" s="129" t="s">
        <v>599</v>
      </c>
      <c r="B484" s="130">
        <v>92221</v>
      </c>
      <c r="C484" s="129" t="s">
        <v>535</v>
      </c>
      <c r="D484" s="131">
        <v>0</v>
      </c>
      <c r="E484" s="131">
        <v>0</v>
      </c>
      <c r="F484" s="131">
        <v>0</v>
      </c>
    </row>
    <row r="485" spans="1:6" x14ac:dyDescent="0.25">
      <c r="A485" s="119" t="s">
        <v>251</v>
      </c>
      <c r="B485" s="120" t="s">
        <v>299</v>
      </c>
      <c r="C485" s="119" t="s">
        <v>300</v>
      </c>
      <c r="D485" s="121">
        <f>D486</f>
        <v>12500</v>
      </c>
      <c r="E485" s="121">
        <v>12500</v>
      </c>
      <c r="F485" s="121">
        <v>12500</v>
      </c>
    </row>
    <row r="486" spans="1:6" x14ac:dyDescent="0.25">
      <c r="A486" s="122"/>
      <c r="B486" s="123">
        <v>3</v>
      </c>
      <c r="C486" s="122" t="s">
        <v>32</v>
      </c>
      <c r="D486" s="124">
        <f>D487+D511</f>
        <v>12500</v>
      </c>
      <c r="E486" s="124">
        <v>12500</v>
      </c>
      <c r="F486" s="124">
        <v>12500</v>
      </c>
    </row>
    <row r="487" spans="1:6" x14ac:dyDescent="0.25">
      <c r="A487" s="122"/>
      <c r="B487" s="123">
        <v>32</v>
      </c>
      <c r="C487" s="122" t="s">
        <v>34</v>
      </c>
      <c r="D487" s="124">
        <f>SUM(D488+D497+D500+D506)</f>
        <v>12500</v>
      </c>
      <c r="E487" s="124">
        <v>12500</v>
      </c>
      <c r="F487" s="124">
        <v>12500</v>
      </c>
    </row>
    <row r="488" spans="1:6" x14ac:dyDescent="0.25">
      <c r="A488" s="122"/>
      <c r="B488" s="123">
        <v>321</v>
      </c>
      <c r="C488" s="122" t="s">
        <v>142</v>
      </c>
      <c r="D488" s="124">
        <f>D489+D495</f>
        <v>150</v>
      </c>
      <c r="E488" s="124">
        <v>150</v>
      </c>
      <c r="F488" s="124">
        <v>150</v>
      </c>
    </row>
    <row r="489" spans="1:6" x14ac:dyDescent="0.25">
      <c r="A489" s="122"/>
      <c r="B489" s="123">
        <v>3211</v>
      </c>
      <c r="C489" s="122" t="s">
        <v>143</v>
      </c>
      <c r="D489" s="124">
        <f>D494+D493+D492+D491+D490</f>
        <v>85</v>
      </c>
      <c r="E489" s="124">
        <v>85</v>
      </c>
      <c r="F489" s="124">
        <v>85</v>
      </c>
    </row>
    <row r="490" spans="1:6" x14ac:dyDescent="0.25">
      <c r="A490" s="143" t="s">
        <v>600</v>
      </c>
      <c r="B490" s="130">
        <v>32111</v>
      </c>
      <c r="C490" s="129" t="s">
        <v>340</v>
      </c>
      <c r="D490" s="131">
        <v>0</v>
      </c>
      <c r="E490" s="129">
        <v>0</v>
      </c>
      <c r="F490" s="129">
        <v>0</v>
      </c>
    </row>
    <row r="491" spans="1:6" x14ac:dyDescent="0.25">
      <c r="A491" s="143" t="s">
        <v>601</v>
      </c>
      <c r="B491" s="130">
        <v>32112</v>
      </c>
      <c r="C491" s="129" t="s">
        <v>342</v>
      </c>
      <c r="D491" s="131">
        <v>0</v>
      </c>
      <c r="E491" s="131">
        <v>0</v>
      </c>
      <c r="F491" s="131">
        <v>0</v>
      </c>
    </row>
    <row r="492" spans="1:6" x14ac:dyDescent="0.25">
      <c r="A492" s="143" t="s">
        <v>602</v>
      </c>
      <c r="B492" s="130">
        <v>32113</v>
      </c>
      <c r="C492" s="129" t="s">
        <v>344</v>
      </c>
      <c r="D492" s="131">
        <v>0</v>
      </c>
      <c r="E492" s="131">
        <v>0</v>
      </c>
      <c r="F492" s="131">
        <v>0</v>
      </c>
    </row>
    <row r="493" spans="1:6" x14ac:dyDescent="0.25">
      <c r="A493" s="143" t="s">
        <v>603</v>
      </c>
      <c r="B493" s="130">
        <v>32115</v>
      </c>
      <c r="C493" s="129" t="s">
        <v>348</v>
      </c>
      <c r="D493" s="131">
        <v>75</v>
      </c>
      <c r="E493" s="131">
        <v>75</v>
      </c>
      <c r="F493" s="131">
        <v>75</v>
      </c>
    </row>
    <row r="494" spans="1:6" x14ac:dyDescent="0.25">
      <c r="A494" s="129" t="s">
        <v>604</v>
      </c>
      <c r="B494" s="130">
        <v>32119</v>
      </c>
      <c r="C494" s="129" t="s">
        <v>354</v>
      </c>
      <c r="D494" s="131">
        <v>10</v>
      </c>
      <c r="E494" s="131">
        <v>10</v>
      </c>
      <c r="F494" s="131">
        <v>10</v>
      </c>
    </row>
    <row r="495" spans="1:6" x14ac:dyDescent="0.25">
      <c r="A495" s="122"/>
      <c r="B495" s="123">
        <v>3214</v>
      </c>
      <c r="C495" s="122" t="s">
        <v>146</v>
      </c>
      <c r="D495" s="124">
        <f>D496</f>
        <v>65</v>
      </c>
      <c r="E495" s="124">
        <v>65</v>
      </c>
      <c r="F495" s="124">
        <v>65</v>
      </c>
    </row>
    <row r="496" spans="1:6" ht="30" x14ac:dyDescent="0.25">
      <c r="A496" s="143" t="s">
        <v>605</v>
      </c>
      <c r="B496" s="130">
        <v>32141</v>
      </c>
      <c r="C496" s="129" t="s">
        <v>364</v>
      </c>
      <c r="D496" s="131">
        <v>65</v>
      </c>
      <c r="E496" s="131">
        <v>65</v>
      </c>
      <c r="F496" s="131">
        <v>65</v>
      </c>
    </row>
    <row r="497" spans="1:6" x14ac:dyDescent="0.25">
      <c r="A497" s="122"/>
      <c r="B497" s="123">
        <v>322</v>
      </c>
      <c r="C497" s="122" t="s">
        <v>147</v>
      </c>
      <c r="D497" s="124">
        <v>0</v>
      </c>
      <c r="E497" s="124">
        <v>0</v>
      </c>
      <c r="F497" s="124">
        <v>0</v>
      </c>
    </row>
    <row r="498" spans="1:6" x14ac:dyDescent="0.25">
      <c r="A498" s="122"/>
      <c r="B498" s="123">
        <v>3221</v>
      </c>
      <c r="C498" s="122" t="s">
        <v>365</v>
      </c>
      <c r="D498" s="124">
        <v>0</v>
      </c>
      <c r="E498" s="124">
        <v>0</v>
      </c>
      <c r="F498" s="124">
        <v>0</v>
      </c>
    </row>
    <row r="499" spans="1:6" x14ac:dyDescent="0.25">
      <c r="A499" s="129" t="s">
        <v>606</v>
      </c>
      <c r="B499" s="130">
        <v>32219</v>
      </c>
      <c r="C499" s="129" t="s">
        <v>375</v>
      </c>
      <c r="D499" s="131">
        <v>0</v>
      </c>
      <c r="E499" s="131">
        <v>0</v>
      </c>
      <c r="F499" s="131">
        <v>0</v>
      </c>
    </row>
    <row r="500" spans="1:6" x14ac:dyDescent="0.25">
      <c r="A500" s="122"/>
      <c r="B500" s="123">
        <v>323</v>
      </c>
      <c r="C500" s="122" t="s">
        <v>154</v>
      </c>
      <c r="D500" s="124">
        <f>D501</f>
        <v>6000</v>
      </c>
      <c r="E500" s="124">
        <v>6000</v>
      </c>
      <c r="F500" s="124">
        <v>6000</v>
      </c>
    </row>
    <row r="501" spans="1:6" x14ac:dyDescent="0.25">
      <c r="A501" s="122"/>
      <c r="B501" s="123">
        <v>3231</v>
      </c>
      <c r="C501" s="122" t="s">
        <v>155</v>
      </c>
      <c r="D501" s="124">
        <f>D502</f>
        <v>6000</v>
      </c>
      <c r="E501" s="124">
        <v>6000</v>
      </c>
      <c r="F501" s="124">
        <v>6000</v>
      </c>
    </row>
    <row r="502" spans="1:6" x14ac:dyDescent="0.25">
      <c r="A502" s="129" t="s">
        <v>607</v>
      </c>
      <c r="B502" s="130">
        <v>32319</v>
      </c>
      <c r="C502" s="129" t="s">
        <v>409</v>
      </c>
      <c r="D502" s="131">
        <v>6000</v>
      </c>
      <c r="E502" s="131">
        <v>6000</v>
      </c>
      <c r="F502" s="131">
        <v>6000</v>
      </c>
    </row>
    <row r="503" spans="1:6" x14ac:dyDescent="0.25">
      <c r="A503" s="122"/>
      <c r="B503" s="123">
        <v>324</v>
      </c>
      <c r="C503" s="122" t="s">
        <v>192</v>
      </c>
      <c r="D503" s="124">
        <v>0</v>
      </c>
      <c r="E503" s="124">
        <v>0</v>
      </c>
      <c r="F503" s="124">
        <v>0</v>
      </c>
    </row>
    <row r="504" spans="1:6" x14ac:dyDescent="0.25">
      <c r="A504" s="122"/>
      <c r="B504" s="123">
        <v>3241</v>
      </c>
      <c r="C504" s="122" t="s">
        <v>192</v>
      </c>
      <c r="D504" s="124">
        <v>0</v>
      </c>
      <c r="E504" s="124">
        <v>0</v>
      </c>
      <c r="F504" s="124">
        <v>0</v>
      </c>
    </row>
    <row r="505" spans="1:6" x14ac:dyDescent="0.25">
      <c r="A505" s="129" t="s">
        <v>608</v>
      </c>
      <c r="B505" s="130">
        <v>32412</v>
      </c>
      <c r="C505" s="129" t="s">
        <v>579</v>
      </c>
      <c r="D505" s="131">
        <v>0</v>
      </c>
      <c r="E505" s="131">
        <v>0</v>
      </c>
      <c r="F505" s="131">
        <v>0</v>
      </c>
    </row>
    <row r="506" spans="1:6" x14ac:dyDescent="0.25">
      <c r="A506" s="129"/>
      <c r="B506" s="123">
        <v>329</v>
      </c>
      <c r="C506" s="122" t="s">
        <v>164</v>
      </c>
      <c r="D506" s="124">
        <f>D507+D509</f>
        <v>6350</v>
      </c>
      <c r="E506" s="124">
        <v>6350</v>
      </c>
      <c r="F506" s="124">
        <v>6350</v>
      </c>
    </row>
    <row r="507" spans="1:6" ht="30" x14ac:dyDescent="0.25">
      <c r="A507" s="122"/>
      <c r="B507" s="123">
        <v>3291</v>
      </c>
      <c r="C507" s="122" t="s">
        <v>165</v>
      </c>
      <c r="D507" s="124">
        <f>D508</f>
        <v>0</v>
      </c>
      <c r="E507" s="124">
        <v>0</v>
      </c>
      <c r="F507" s="124">
        <v>0</v>
      </c>
    </row>
    <row r="508" spans="1:6" x14ac:dyDescent="0.25">
      <c r="A508" s="129" t="s">
        <v>609</v>
      </c>
      <c r="B508" s="130">
        <v>32919</v>
      </c>
      <c r="C508" s="129" t="s">
        <v>610</v>
      </c>
      <c r="D508" s="131">
        <v>0</v>
      </c>
      <c r="E508" s="131">
        <v>0</v>
      </c>
      <c r="F508" s="131">
        <v>0</v>
      </c>
    </row>
    <row r="509" spans="1:6" x14ac:dyDescent="0.25">
      <c r="A509" s="122"/>
      <c r="B509" s="123">
        <v>3299</v>
      </c>
      <c r="C509" s="122" t="s">
        <v>164</v>
      </c>
      <c r="D509" s="124">
        <f>D510</f>
        <v>6350</v>
      </c>
      <c r="E509" s="124">
        <v>6350</v>
      </c>
      <c r="F509" s="124">
        <v>6350</v>
      </c>
    </row>
    <row r="510" spans="1:6" x14ac:dyDescent="0.25">
      <c r="A510" s="129" t="s">
        <v>611</v>
      </c>
      <c r="B510" s="130">
        <v>32999</v>
      </c>
      <c r="C510" s="129" t="s">
        <v>164</v>
      </c>
      <c r="D510" s="131">
        <v>6350</v>
      </c>
      <c r="E510" s="131">
        <v>6350</v>
      </c>
      <c r="F510" s="131">
        <v>6350</v>
      </c>
    </row>
    <row r="511" spans="1:6" x14ac:dyDescent="0.25">
      <c r="A511" s="129"/>
      <c r="B511" s="123">
        <v>9</v>
      </c>
      <c r="C511" s="122" t="s">
        <v>71</v>
      </c>
      <c r="D511" s="124">
        <f t="shared" ref="D511:D514" si="61">D512</f>
        <v>0</v>
      </c>
      <c r="E511" s="124">
        <v>0</v>
      </c>
      <c r="F511" s="124">
        <v>0</v>
      </c>
    </row>
    <row r="512" spans="1:6" x14ac:dyDescent="0.25">
      <c r="A512" s="129"/>
      <c r="B512" s="123">
        <v>92</v>
      </c>
      <c r="C512" s="122" t="s">
        <v>72</v>
      </c>
      <c r="D512" s="124">
        <f t="shared" si="61"/>
        <v>0</v>
      </c>
      <c r="E512" s="124">
        <v>0</v>
      </c>
      <c r="F512" s="124">
        <v>0</v>
      </c>
    </row>
    <row r="513" spans="1:6" x14ac:dyDescent="0.25">
      <c r="A513" s="129"/>
      <c r="B513" s="123">
        <v>922</v>
      </c>
      <c r="C513" s="129" t="s">
        <v>270</v>
      </c>
      <c r="D513" s="131">
        <f t="shared" si="61"/>
        <v>0</v>
      </c>
      <c r="E513" s="131">
        <v>0</v>
      </c>
      <c r="F513" s="131">
        <v>0</v>
      </c>
    </row>
    <row r="514" spans="1:6" x14ac:dyDescent="0.25">
      <c r="A514" s="129"/>
      <c r="B514" s="123">
        <v>9222</v>
      </c>
      <c r="C514" s="122" t="s">
        <v>533</v>
      </c>
      <c r="D514" s="124">
        <f t="shared" si="61"/>
        <v>0</v>
      </c>
      <c r="E514" s="124">
        <v>0</v>
      </c>
      <c r="F514" s="124">
        <v>0</v>
      </c>
    </row>
    <row r="515" spans="1:6" x14ac:dyDescent="0.25">
      <c r="A515" s="129" t="s">
        <v>612</v>
      </c>
      <c r="B515" s="130">
        <v>92221</v>
      </c>
      <c r="C515" s="129" t="s">
        <v>535</v>
      </c>
      <c r="D515" s="131">
        <v>0</v>
      </c>
      <c r="E515" s="131">
        <v>0</v>
      </c>
      <c r="F515" s="131">
        <v>0</v>
      </c>
    </row>
    <row r="516" spans="1:6" x14ac:dyDescent="0.25">
      <c r="A516" s="119" t="s">
        <v>251</v>
      </c>
      <c r="B516" s="120" t="s">
        <v>121</v>
      </c>
      <c r="C516" s="119" t="s">
        <v>307</v>
      </c>
      <c r="D516" s="121">
        <f>D517+D569</f>
        <v>1500000</v>
      </c>
      <c r="E516" s="121">
        <f t="shared" ref="E516:F516" si="62">E517+E569</f>
        <v>1600000</v>
      </c>
      <c r="F516" s="121">
        <f t="shared" si="62"/>
        <v>1700000</v>
      </c>
    </row>
    <row r="517" spans="1:6" x14ac:dyDescent="0.25">
      <c r="A517" s="122"/>
      <c r="B517" s="123">
        <v>3</v>
      </c>
      <c r="C517" s="122" t="s">
        <v>32</v>
      </c>
      <c r="D517" s="124">
        <f>D518+D538+D565</f>
        <v>1499000</v>
      </c>
      <c r="E517" s="124">
        <f t="shared" ref="E517:F517" si="63">E518+E538+E565</f>
        <v>1599000</v>
      </c>
      <c r="F517" s="124">
        <f t="shared" si="63"/>
        <v>1699000</v>
      </c>
    </row>
    <row r="518" spans="1:6" x14ac:dyDescent="0.25">
      <c r="A518" s="122"/>
      <c r="B518" s="123">
        <v>31</v>
      </c>
      <c r="C518" s="122" t="s">
        <v>33</v>
      </c>
      <c r="D518" s="124">
        <f>D519+D526+D534</f>
        <v>1493645</v>
      </c>
      <c r="E518" s="124">
        <f t="shared" ref="E518:F518" si="64">E519+E526+E534</f>
        <v>1593645</v>
      </c>
      <c r="F518" s="124">
        <f t="shared" si="64"/>
        <v>1693645</v>
      </c>
    </row>
    <row r="519" spans="1:6" x14ac:dyDescent="0.25">
      <c r="A519" s="122"/>
      <c r="B519" s="123">
        <v>311</v>
      </c>
      <c r="C519" s="122" t="s">
        <v>134</v>
      </c>
      <c r="D519" s="124">
        <f>D520+D522+D524</f>
        <v>1243645</v>
      </c>
      <c r="E519" s="124">
        <f t="shared" ref="E519:F519" si="65">E520+E522+E524</f>
        <v>1343645</v>
      </c>
      <c r="F519" s="124">
        <f t="shared" si="65"/>
        <v>1443645</v>
      </c>
    </row>
    <row r="520" spans="1:6" x14ac:dyDescent="0.25">
      <c r="A520" s="122"/>
      <c r="B520" s="123">
        <v>3111</v>
      </c>
      <c r="C520" s="122" t="s">
        <v>613</v>
      </c>
      <c r="D520" s="124">
        <f>D521</f>
        <v>1203645</v>
      </c>
      <c r="E520" s="124">
        <f t="shared" ref="E520:F520" si="66">E521</f>
        <v>1303645</v>
      </c>
      <c r="F520" s="124">
        <f t="shared" si="66"/>
        <v>1403645</v>
      </c>
    </row>
    <row r="521" spans="1:6" ht="30" x14ac:dyDescent="0.25">
      <c r="A521" s="129" t="s">
        <v>614</v>
      </c>
      <c r="B521" s="130">
        <v>31111</v>
      </c>
      <c r="C521" s="129" t="s">
        <v>135</v>
      </c>
      <c r="D521" s="131">
        <v>1203645</v>
      </c>
      <c r="E521" s="131">
        <v>1303645</v>
      </c>
      <c r="F521" s="131">
        <v>1403645</v>
      </c>
    </row>
    <row r="522" spans="1:6" x14ac:dyDescent="0.25">
      <c r="A522" s="143"/>
      <c r="B522" s="123">
        <v>3113</v>
      </c>
      <c r="C522" s="122" t="s">
        <v>136</v>
      </c>
      <c r="D522" s="124">
        <v>25000</v>
      </c>
      <c r="E522" s="124">
        <v>25000</v>
      </c>
      <c r="F522" s="124">
        <v>25000</v>
      </c>
    </row>
    <row r="523" spans="1:6" x14ac:dyDescent="0.25">
      <c r="A523" s="143" t="s">
        <v>615</v>
      </c>
      <c r="B523" s="130">
        <v>31131</v>
      </c>
      <c r="C523" s="129" t="s">
        <v>136</v>
      </c>
      <c r="D523" s="131">
        <v>25000</v>
      </c>
      <c r="E523" s="131">
        <v>25000</v>
      </c>
      <c r="F523" s="131">
        <v>25000</v>
      </c>
    </row>
    <row r="524" spans="1:6" x14ac:dyDescent="0.25">
      <c r="A524" s="143"/>
      <c r="B524" s="123">
        <v>3114</v>
      </c>
      <c r="C524" s="122" t="s">
        <v>137</v>
      </c>
      <c r="D524" s="124">
        <v>15000</v>
      </c>
      <c r="E524" s="124">
        <v>15000</v>
      </c>
      <c r="F524" s="124">
        <v>15000</v>
      </c>
    </row>
    <row r="525" spans="1:6" x14ac:dyDescent="0.25">
      <c r="A525" s="143" t="s">
        <v>616</v>
      </c>
      <c r="B525" s="130">
        <v>31141</v>
      </c>
      <c r="C525" s="129" t="s">
        <v>137</v>
      </c>
      <c r="D525" s="131">
        <v>15000</v>
      </c>
      <c r="E525" s="131">
        <v>15000</v>
      </c>
      <c r="F525" s="131">
        <v>15000</v>
      </c>
    </row>
    <row r="526" spans="1:6" x14ac:dyDescent="0.25">
      <c r="A526" s="129"/>
      <c r="B526" s="167">
        <v>312</v>
      </c>
      <c r="C526" s="168" t="s">
        <v>138</v>
      </c>
      <c r="D526" s="124">
        <f>D527</f>
        <v>50000</v>
      </c>
      <c r="E526" s="124">
        <v>50000</v>
      </c>
      <c r="F526" s="124">
        <v>50000</v>
      </c>
    </row>
    <row r="527" spans="1:6" x14ac:dyDescent="0.25">
      <c r="A527" s="129"/>
      <c r="B527" s="167">
        <v>3121</v>
      </c>
      <c r="C527" s="168" t="s">
        <v>138</v>
      </c>
      <c r="D527" s="124">
        <f>D533+D528+D529+D530+D531+D532</f>
        <v>50000</v>
      </c>
      <c r="E527" s="124">
        <v>50000</v>
      </c>
      <c r="F527" s="124">
        <v>50000</v>
      </c>
    </row>
    <row r="528" spans="1:6" x14ac:dyDescent="0.25">
      <c r="A528" s="143" t="s">
        <v>617</v>
      </c>
      <c r="B528" s="169">
        <v>31212</v>
      </c>
      <c r="C528" s="170" t="s">
        <v>537</v>
      </c>
      <c r="D528" s="131">
        <v>11000</v>
      </c>
      <c r="E528" s="131">
        <v>11000</v>
      </c>
      <c r="F528" s="131">
        <v>11000</v>
      </c>
    </row>
    <row r="529" spans="1:6" x14ac:dyDescent="0.25">
      <c r="A529" s="143" t="s">
        <v>618</v>
      </c>
      <c r="B529" s="169">
        <v>31213</v>
      </c>
      <c r="C529" s="170" t="s">
        <v>619</v>
      </c>
      <c r="D529" s="131">
        <v>20000</v>
      </c>
      <c r="E529" s="131">
        <v>20000</v>
      </c>
      <c r="F529" s="131">
        <v>20000</v>
      </c>
    </row>
    <row r="530" spans="1:6" x14ac:dyDescent="0.25">
      <c r="A530" s="143" t="s">
        <v>620</v>
      </c>
      <c r="B530" s="169">
        <v>31214</v>
      </c>
      <c r="C530" s="170" t="s">
        <v>621</v>
      </c>
      <c r="D530" s="131">
        <v>2000</v>
      </c>
      <c r="E530" s="131">
        <v>2000</v>
      </c>
      <c r="F530" s="131">
        <v>2000</v>
      </c>
    </row>
    <row r="531" spans="1:6" x14ac:dyDescent="0.25">
      <c r="A531" s="143" t="s">
        <v>622</v>
      </c>
      <c r="B531" s="169">
        <v>31215</v>
      </c>
      <c r="C531" s="170" t="s">
        <v>623</v>
      </c>
      <c r="D531" s="131">
        <v>0</v>
      </c>
      <c r="E531" s="131">
        <v>0</v>
      </c>
      <c r="F531" s="131">
        <v>0</v>
      </c>
    </row>
    <row r="532" spans="1:6" x14ac:dyDescent="0.25">
      <c r="A532" s="143" t="s">
        <v>624</v>
      </c>
      <c r="B532" s="169">
        <v>31216</v>
      </c>
      <c r="C532" s="170" t="s">
        <v>625</v>
      </c>
      <c r="D532" s="131">
        <v>16500</v>
      </c>
      <c r="E532" s="131">
        <v>16500</v>
      </c>
      <c r="F532" s="131">
        <v>16500</v>
      </c>
    </row>
    <row r="533" spans="1:6" x14ac:dyDescent="0.25">
      <c r="A533" s="129" t="s">
        <v>626</v>
      </c>
      <c r="B533" s="169">
        <v>31219</v>
      </c>
      <c r="C533" s="170" t="s">
        <v>627</v>
      </c>
      <c r="D533" s="131">
        <v>500</v>
      </c>
      <c r="E533" s="131">
        <v>500</v>
      </c>
      <c r="F533" s="131">
        <v>500</v>
      </c>
    </row>
    <row r="534" spans="1:6" x14ac:dyDescent="0.25">
      <c r="A534" s="129"/>
      <c r="B534" s="167">
        <v>313</v>
      </c>
      <c r="C534" s="168" t="s">
        <v>139</v>
      </c>
      <c r="D534" s="124">
        <f>D535</f>
        <v>200000</v>
      </c>
      <c r="E534" s="124">
        <v>200000</v>
      </c>
      <c r="F534" s="124">
        <v>200000</v>
      </c>
    </row>
    <row r="535" spans="1:6" x14ac:dyDescent="0.25">
      <c r="A535" s="129"/>
      <c r="B535" s="167">
        <v>3131</v>
      </c>
      <c r="C535" s="168" t="s">
        <v>139</v>
      </c>
      <c r="D535" s="124">
        <f>D536+D537</f>
        <v>200000</v>
      </c>
      <c r="E535" s="124">
        <v>200000</v>
      </c>
      <c r="F535" s="124">
        <v>200000</v>
      </c>
    </row>
    <row r="536" spans="1:6" x14ac:dyDescent="0.25">
      <c r="A536" s="129" t="s">
        <v>628</v>
      </c>
      <c r="B536" s="169">
        <v>31311</v>
      </c>
      <c r="C536" s="170" t="s">
        <v>629</v>
      </c>
      <c r="D536" s="131">
        <v>0</v>
      </c>
      <c r="E536" s="131">
        <v>0</v>
      </c>
      <c r="F536" s="131">
        <v>0</v>
      </c>
    </row>
    <row r="537" spans="1:6" x14ac:dyDescent="0.25">
      <c r="A537" s="129" t="s">
        <v>630</v>
      </c>
      <c r="B537" s="169">
        <v>31321</v>
      </c>
      <c r="C537" s="170" t="s">
        <v>140</v>
      </c>
      <c r="D537" s="131">
        <v>200000</v>
      </c>
      <c r="E537" s="131">
        <v>200000</v>
      </c>
      <c r="F537" s="131">
        <v>200000</v>
      </c>
    </row>
    <row r="538" spans="1:6" x14ac:dyDescent="0.25">
      <c r="A538" s="122"/>
      <c r="B538" s="123">
        <v>32</v>
      </c>
      <c r="C538" s="122" t="s">
        <v>34</v>
      </c>
      <c r="D538" s="124">
        <f>D539+D548+D551+D557+D546</f>
        <v>4920</v>
      </c>
      <c r="E538" s="124">
        <v>4920</v>
      </c>
      <c r="F538" s="124">
        <v>4920</v>
      </c>
    </row>
    <row r="539" spans="1:6" x14ac:dyDescent="0.25">
      <c r="A539" s="122"/>
      <c r="B539" s="123">
        <v>321</v>
      </c>
      <c r="C539" s="122" t="s">
        <v>142</v>
      </c>
      <c r="D539" s="124">
        <f>D540+D546</f>
        <v>150</v>
      </c>
      <c r="E539" s="124">
        <v>150</v>
      </c>
      <c r="F539" s="124">
        <v>150</v>
      </c>
    </row>
    <row r="540" spans="1:6" x14ac:dyDescent="0.25">
      <c r="A540" s="122"/>
      <c r="B540" s="123">
        <v>3211</v>
      </c>
      <c r="C540" s="122" t="s">
        <v>143</v>
      </c>
      <c r="D540" s="124">
        <f>SUM(D541:D545)</f>
        <v>150</v>
      </c>
      <c r="E540" s="124">
        <v>150</v>
      </c>
      <c r="F540" s="124">
        <v>150</v>
      </c>
    </row>
    <row r="541" spans="1:6" x14ac:dyDescent="0.25">
      <c r="A541" s="143" t="s">
        <v>631</v>
      </c>
      <c r="B541" s="130">
        <v>32111</v>
      </c>
      <c r="C541" s="129" t="s">
        <v>340</v>
      </c>
      <c r="D541" s="131">
        <v>100</v>
      </c>
      <c r="E541" s="131">
        <v>100</v>
      </c>
      <c r="F541" s="131">
        <v>100</v>
      </c>
    </row>
    <row r="542" spans="1:6" x14ac:dyDescent="0.25">
      <c r="A542" s="143" t="s">
        <v>632</v>
      </c>
      <c r="B542" s="130">
        <v>32112</v>
      </c>
      <c r="C542" s="129" t="s">
        <v>342</v>
      </c>
      <c r="D542" s="131">
        <v>0</v>
      </c>
      <c r="E542" s="131">
        <v>0</v>
      </c>
      <c r="F542" s="131">
        <v>0</v>
      </c>
    </row>
    <row r="543" spans="1:6" x14ac:dyDescent="0.25">
      <c r="A543" s="143" t="s">
        <v>633</v>
      </c>
      <c r="B543" s="130">
        <v>32113</v>
      </c>
      <c r="C543" s="129" t="s">
        <v>344</v>
      </c>
      <c r="D543" s="131">
        <v>0</v>
      </c>
      <c r="E543" s="131">
        <v>0</v>
      </c>
      <c r="F543" s="131">
        <v>0</v>
      </c>
    </row>
    <row r="544" spans="1:6" x14ac:dyDescent="0.25">
      <c r="A544" s="143" t="s">
        <v>634</v>
      </c>
      <c r="B544" s="130">
        <v>32115</v>
      </c>
      <c r="C544" s="129" t="s">
        <v>348</v>
      </c>
      <c r="D544" s="131">
        <v>50</v>
      </c>
      <c r="E544" s="131">
        <v>50</v>
      </c>
      <c r="F544" s="131">
        <v>50</v>
      </c>
    </row>
    <row r="545" spans="1:6" x14ac:dyDescent="0.25">
      <c r="A545" s="129" t="s">
        <v>604</v>
      </c>
      <c r="B545" s="130">
        <v>32119</v>
      </c>
      <c r="C545" s="129" t="s">
        <v>354</v>
      </c>
      <c r="D545" s="131">
        <v>0</v>
      </c>
      <c r="E545" s="131">
        <v>0</v>
      </c>
      <c r="F545" s="131">
        <v>0</v>
      </c>
    </row>
    <row r="546" spans="1:6" x14ac:dyDescent="0.25">
      <c r="A546" s="122"/>
      <c r="B546" s="123">
        <v>3214</v>
      </c>
      <c r="C546" s="122" t="s">
        <v>146</v>
      </c>
      <c r="D546" s="124">
        <f>D547</f>
        <v>0</v>
      </c>
      <c r="E546" s="124">
        <v>0</v>
      </c>
      <c r="F546" s="124">
        <v>0</v>
      </c>
    </row>
    <row r="547" spans="1:6" ht="30" x14ac:dyDescent="0.25">
      <c r="A547" s="143" t="s">
        <v>635</v>
      </c>
      <c r="B547" s="130">
        <v>32141</v>
      </c>
      <c r="C547" s="171" t="s">
        <v>364</v>
      </c>
      <c r="D547" s="131">
        <v>0</v>
      </c>
      <c r="E547" s="131">
        <v>0</v>
      </c>
      <c r="F547" s="131">
        <v>0</v>
      </c>
    </row>
    <row r="548" spans="1:6" x14ac:dyDescent="0.25">
      <c r="A548" s="129"/>
      <c r="B548" s="154">
        <v>322</v>
      </c>
      <c r="C548" s="162" t="s">
        <v>147</v>
      </c>
      <c r="D548" s="156">
        <v>0</v>
      </c>
      <c r="E548" s="124">
        <v>0</v>
      </c>
      <c r="F548" s="124">
        <v>0</v>
      </c>
    </row>
    <row r="549" spans="1:6" x14ac:dyDescent="0.25">
      <c r="A549" s="129"/>
      <c r="B549" s="154">
        <v>3222</v>
      </c>
      <c r="C549" s="162" t="s">
        <v>149</v>
      </c>
      <c r="D549" s="156">
        <v>0</v>
      </c>
      <c r="E549" s="124">
        <v>0</v>
      </c>
      <c r="F549" s="124">
        <v>0</v>
      </c>
    </row>
    <row r="550" spans="1:6" x14ac:dyDescent="0.25">
      <c r="A550" s="129" t="s">
        <v>636</v>
      </c>
      <c r="B550" s="130">
        <v>32222</v>
      </c>
      <c r="C550" s="160" t="s">
        <v>379</v>
      </c>
      <c r="D550" s="131">
        <v>0</v>
      </c>
      <c r="E550" s="131">
        <v>0</v>
      </c>
      <c r="F550" s="131">
        <v>0</v>
      </c>
    </row>
    <row r="551" spans="1:6" x14ac:dyDescent="0.25">
      <c r="A551" s="122"/>
      <c r="B551" s="123">
        <v>323</v>
      </c>
      <c r="C551" s="122" t="s">
        <v>154</v>
      </c>
      <c r="D551" s="124">
        <f>D552+D555</f>
        <v>70</v>
      </c>
      <c r="E551" s="124">
        <v>70</v>
      </c>
      <c r="F551" s="124">
        <v>70</v>
      </c>
    </row>
    <row r="552" spans="1:6" x14ac:dyDescent="0.25">
      <c r="A552" s="122"/>
      <c r="B552" s="123">
        <v>3237</v>
      </c>
      <c r="C552" s="122" t="s">
        <v>161</v>
      </c>
      <c r="D552" s="124">
        <f>D553+D554</f>
        <v>70</v>
      </c>
      <c r="E552" s="124">
        <v>70</v>
      </c>
      <c r="F552" s="124">
        <v>70</v>
      </c>
    </row>
    <row r="553" spans="1:6" x14ac:dyDescent="0.25">
      <c r="A553" s="143" t="s">
        <v>637</v>
      </c>
      <c r="B553" s="130">
        <v>32371</v>
      </c>
      <c r="C553" s="129" t="s">
        <v>638</v>
      </c>
      <c r="D553" s="131">
        <v>70</v>
      </c>
      <c r="E553" s="131">
        <v>70</v>
      </c>
      <c r="F553" s="131">
        <v>70</v>
      </c>
    </row>
    <row r="554" spans="1:6" x14ac:dyDescent="0.25">
      <c r="A554" s="129" t="s">
        <v>639</v>
      </c>
      <c r="B554" s="130">
        <v>32379</v>
      </c>
      <c r="C554" s="129" t="s">
        <v>453</v>
      </c>
      <c r="D554" s="131">
        <v>0</v>
      </c>
      <c r="E554" s="131">
        <v>0</v>
      </c>
      <c r="F554" s="131">
        <v>0</v>
      </c>
    </row>
    <row r="555" spans="1:6" x14ac:dyDescent="0.25">
      <c r="A555" s="122"/>
      <c r="B555" s="123">
        <v>3239</v>
      </c>
      <c r="C555" s="122" t="s">
        <v>163</v>
      </c>
      <c r="D555" s="124">
        <v>0</v>
      </c>
      <c r="E555" s="124">
        <v>0</v>
      </c>
      <c r="F555" s="124">
        <v>0</v>
      </c>
    </row>
    <row r="556" spans="1:6" x14ac:dyDescent="0.25">
      <c r="A556" s="129" t="s">
        <v>640</v>
      </c>
      <c r="B556" s="130">
        <v>32399</v>
      </c>
      <c r="C556" s="129" t="s">
        <v>463</v>
      </c>
      <c r="D556" s="131">
        <v>0</v>
      </c>
      <c r="E556" s="131">
        <v>0</v>
      </c>
      <c r="F556" s="131">
        <v>0</v>
      </c>
    </row>
    <row r="557" spans="1:6" x14ac:dyDescent="0.25">
      <c r="A557" s="129"/>
      <c r="B557" s="123">
        <v>329</v>
      </c>
      <c r="C557" s="122" t="s">
        <v>164</v>
      </c>
      <c r="D557" s="124">
        <f>D560+D563+D558</f>
        <v>4700</v>
      </c>
      <c r="E557" s="124">
        <v>4700</v>
      </c>
      <c r="F557" s="124">
        <v>4700</v>
      </c>
    </row>
    <row r="558" spans="1:6" x14ac:dyDescent="0.25">
      <c r="A558" s="129"/>
      <c r="B558" s="123">
        <v>3293</v>
      </c>
      <c r="C558" s="122" t="s">
        <v>167</v>
      </c>
      <c r="D558" s="124">
        <v>0</v>
      </c>
      <c r="E558" s="124">
        <v>0</v>
      </c>
      <c r="F558" s="124">
        <v>0</v>
      </c>
    </row>
    <row r="559" spans="1:6" x14ac:dyDescent="0.25">
      <c r="A559" s="129" t="s">
        <v>641</v>
      </c>
      <c r="B559" s="130">
        <v>32931</v>
      </c>
      <c r="C559" s="129" t="s">
        <v>167</v>
      </c>
      <c r="D559" s="131">
        <v>0</v>
      </c>
      <c r="E559" s="131">
        <v>0</v>
      </c>
      <c r="F559" s="131">
        <v>0</v>
      </c>
    </row>
    <row r="560" spans="1:6" x14ac:dyDescent="0.25">
      <c r="A560" s="129"/>
      <c r="B560" s="123">
        <v>3295</v>
      </c>
      <c r="C560" s="122" t="s">
        <v>169</v>
      </c>
      <c r="D560" s="124">
        <f>D561+D562</f>
        <v>4200</v>
      </c>
      <c r="E560" s="124">
        <v>4200</v>
      </c>
      <c r="F560" s="124">
        <v>4200</v>
      </c>
    </row>
    <row r="561" spans="1:6" x14ac:dyDescent="0.25">
      <c r="A561" s="129" t="s">
        <v>642</v>
      </c>
      <c r="B561" s="130">
        <v>32952</v>
      </c>
      <c r="C561" s="129" t="s">
        <v>643</v>
      </c>
      <c r="D561" s="131">
        <v>100</v>
      </c>
      <c r="E561" s="131">
        <v>100</v>
      </c>
      <c r="F561" s="131">
        <v>100</v>
      </c>
    </row>
    <row r="562" spans="1:6" ht="30" x14ac:dyDescent="0.25">
      <c r="A562" s="129" t="s">
        <v>644</v>
      </c>
      <c r="B562" s="130">
        <v>32955</v>
      </c>
      <c r="C562" s="129" t="s">
        <v>645</v>
      </c>
      <c r="D562" s="131">
        <v>4100</v>
      </c>
      <c r="E562" s="131">
        <v>4100</v>
      </c>
      <c r="F562" s="131">
        <v>4100</v>
      </c>
    </row>
    <row r="563" spans="1:6" x14ac:dyDescent="0.25">
      <c r="A563" s="122"/>
      <c r="B563" s="123">
        <v>3299</v>
      </c>
      <c r="C563" s="122" t="s">
        <v>164</v>
      </c>
      <c r="D563" s="124">
        <f>D564</f>
        <v>500</v>
      </c>
      <c r="E563" s="124">
        <v>500</v>
      </c>
      <c r="F563" s="124">
        <v>500</v>
      </c>
    </row>
    <row r="564" spans="1:6" x14ac:dyDescent="0.25">
      <c r="A564" s="129" t="s">
        <v>646</v>
      </c>
      <c r="B564" s="130">
        <v>32999</v>
      </c>
      <c r="C564" s="129" t="s">
        <v>164</v>
      </c>
      <c r="D564" s="131">
        <v>500</v>
      </c>
      <c r="E564" s="131">
        <v>500</v>
      </c>
      <c r="F564" s="131">
        <v>500</v>
      </c>
    </row>
    <row r="565" spans="1:6" x14ac:dyDescent="0.25">
      <c r="A565" s="129"/>
      <c r="B565" s="123">
        <v>38</v>
      </c>
      <c r="C565" s="122" t="s">
        <v>79</v>
      </c>
      <c r="D565" s="124">
        <v>435</v>
      </c>
      <c r="E565" s="124">
        <v>435</v>
      </c>
      <c r="F565" s="124">
        <v>435</v>
      </c>
    </row>
    <row r="566" spans="1:6" x14ac:dyDescent="0.25">
      <c r="A566" s="129"/>
      <c r="B566" s="123">
        <v>381</v>
      </c>
      <c r="C566" s="122" t="s">
        <v>194</v>
      </c>
      <c r="D566" s="124">
        <v>435</v>
      </c>
      <c r="E566" s="124">
        <v>435</v>
      </c>
      <c r="F566" s="124">
        <v>435</v>
      </c>
    </row>
    <row r="567" spans="1:6" x14ac:dyDescent="0.25">
      <c r="A567" s="129"/>
      <c r="B567" s="123">
        <v>3812</v>
      </c>
      <c r="C567" s="122" t="s">
        <v>195</v>
      </c>
      <c r="D567" s="124">
        <v>435</v>
      </c>
      <c r="E567" s="124">
        <v>435</v>
      </c>
      <c r="F567" s="124">
        <v>435</v>
      </c>
    </row>
    <row r="568" spans="1:6" x14ac:dyDescent="0.25">
      <c r="A568" s="129" t="s">
        <v>647</v>
      </c>
      <c r="B568" s="130">
        <v>38129</v>
      </c>
      <c r="C568" s="129" t="s">
        <v>591</v>
      </c>
      <c r="D568" s="131">
        <v>435</v>
      </c>
      <c r="E568" s="131">
        <v>435</v>
      </c>
      <c r="F568" s="131">
        <v>435</v>
      </c>
    </row>
    <row r="569" spans="1:6" x14ac:dyDescent="0.25">
      <c r="A569" s="122"/>
      <c r="B569" s="123">
        <v>4</v>
      </c>
      <c r="C569" s="122" t="s">
        <v>35</v>
      </c>
      <c r="D569" s="124">
        <f>D570+D574</f>
        <v>1000</v>
      </c>
      <c r="E569" s="124">
        <v>1000</v>
      </c>
      <c r="F569" s="124">
        <v>1000</v>
      </c>
    </row>
    <row r="570" spans="1:6" ht="30" x14ac:dyDescent="0.25">
      <c r="A570" s="122"/>
      <c r="B570" s="123">
        <v>41</v>
      </c>
      <c r="C570" s="122" t="s">
        <v>36</v>
      </c>
      <c r="D570" s="124">
        <v>0</v>
      </c>
      <c r="E570" s="124">
        <v>0</v>
      </c>
      <c r="F570" s="124">
        <v>0</v>
      </c>
    </row>
    <row r="571" spans="1:6" x14ac:dyDescent="0.25">
      <c r="A571" s="122"/>
      <c r="B571" s="123">
        <v>412</v>
      </c>
      <c r="C571" s="122" t="s">
        <v>527</v>
      </c>
      <c r="D571" s="124">
        <v>0</v>
      </c>
      <c r="E571" s="124">
        <v>0</v>
      </c>
      <c r="F571" s="124">
        <v>0</v>
      </c>
    </row>
    <row r="572" spans="1:6" x14ac:dyDescent="0.25">
      <c r="A572" s="122"/>
      <c r="B572" s="123">
        <v>4123</v>
      </c>
      <c r="C572" s="122" t="s">
        <v>437</v>
      </c>
      <c r="D572" s="124">
        <v>0</v>
      </c>
      <c r="E572" s="124">
        <v>0</v>
      </c>
      <c r="F572" s="124">
        <v>0</v>
      </c>
    </row>
    <row r="573" spans="1:6" x14ac:dyDescent="0.25">
      <c r="A573" s="129" t="s">
        <v>648</v>
      </c>
      <c r="B573" s="130">
        <v>41231</v>
      </c>
      <c r="C573" s="129" t="s">
        <v>437</v>
      </c>
      <c r="D573" s="124">
        <v>0</v>
      </c>
      <c r="E573" s="124">
        <v>0</v>
      </c>
      <c r="F573" s="124">
        <v>0</v>
      </c>
    </row>
    <row r="574" spans="1:6" x14ac:dyDescent="0.25">
      <c r="A574" s="122"/>
      <c r="B574" s="123">
        <v>42</v>
      </c>
      <c r="C574" s="122" t="s">
        <v>80</v>
      </c>
      <c r="D574" s="124">
        <f>D575+D579</f>
        <v>1000</v>
      </c>
      <c r="E574" s="124">
        <v>1000</v>
      </c>
      <c r="F574" s="124">
        <v>1000</v>
      </c>
    </row>
    <row r="575" spans="1:6" x14ac:dyDescent="0.25">
      <c r="A575" s="122"/>
      <c r="B575" s="123">
        <v>422</v>
      </c>
      <c r="C575" s="122" t="s">
        <v>179</v>
      </c>
      <c r="D575" s="124">
        <v>0</v>
      </c>
      <c r="E575" s="124">
        <v>0</v>
      </c>
      <c r="F575" s="124">
        <v>0</v>
      </c>
    </row>
    <row r="576" spans="1:6" x14ac:dyDescent="0.25">
      <c r="A576" s="122"/>
      <c r="B576" s="123">
        <v>4227</v>
      </c>
      <c r="C576" s="122" t="s">
        <v>182</v>
      </c>
      <c r="D576" s="124">
        <v>0</v>
      </c>
      <c r="E576" s="124">
        <v>0</v>
      </c>
      <c r="F576" s="124">
        <v>0</v>
      </c>
    </row>
    <row r="577" spans="1:6" x14ac:dyDescent="0.25">
      <c r="A577" s="129" t="s">
        <v>649</v>
      </c>
      <c r="B577" s="130">
        <v>42271</v>
      </c>
      <c r="C577" s="129" t="s">
        <v>500</v>
      </c>
      <c r="D577" s="131">
        <v>0</v>
      </c>
      <c r="E577" s="131">
        <v>0</v>
      </c>
      <c r="F577" s="131">
        <v>0</v>
      </c>
    </row>
    <row r="578" spans="1:6" x14ac:dyDescent="0.25">
      <c r="A578" s="129" t="s">
        <v>650</v>
      </c>
      <c r="B578" s="130">
        <v>42273</v>
      </c>
      <c r="C578" s="129" t="s">
        <v>502</v>
      </c>
      <c r="D578" s="131">
        <v>0</v>
      </c>
      <c r="E578" s="131">
        <v>0</v>
      </c>
      <c r="F578" s="131">
        <v>0</v>
      </c>
    </row>
    <row r="579" spans="1:6" x14ac:dyDescent="0.25">
      <c r="A579" s="129"/>
      <c r="B579" s="123">
        <v>424</v>
      </c>
      <c r="C579" s="122" t="s">
        <v>183</v>
      </c>
      <c r="D579" s="124">
        <f>D580</f>
        <v>1000</v>
      </c>
      <c r="E579" s="124">
        <v>1000</v>
      </c>
      <c r="F579" s="124">
        <v>1000</v>
      </c>
    </row>
    <row r="580" spans="1:6" x14ac:dyDescent="0.25">
      <c r="A580" s="129"/>
      <c r="B580" s="123">
        <v>4241</v>
      </c>
      <c r="C580" s="122" t="s">
        <v>184</v>
      </c>
      <c r="D580" s="124">
        <f>D581</f>
        <v>1000</v>
      </c>
      <c r="E580" s="124">
        <v>1000</v>
      </c>
      <c r="F580" s="124">
        <v>1000</v>
      </c>
    </row>
    <row r="581" spans="1:6" x14ac:dyDescent="0.25">
      <c r="A581" s="129" t="s">
        <v>651</v>
      </c>
      <c r="B581" s="130">
        <v>42411</v>
      </c>
      <c r="C581" s="129" t="s">
        <v>184</v>
      </c>
      <c r="D581" s="131">
        <v>1000</v>
      </c>
      <c r="E581" s="131">
        <v>1000</v>
      </c>
      <c r="F581" s="131">
        <v>1000</v>
      </c>
    </row>
    <row r="582" spans="1:6" x14ac:dyDescent="0.25">
      <c r="A582" s="129"/>
      <c r="B582" s="123">
        <v>9</v>
      </c>
      <c r="C582" s="122" t="s">
        <v>71</v>
      </c>
      <c r="D582" s="124">
        <v>0</v>
      </c>
      <c r="E582" s="124">
        <v>0</v>
      </c>
      <c r="F582" s="124">
        <v>0</v>
      </c>
    </row>
    <row r="583" spans="1:6" x14ac:dyDescent="0.25">
      <c r="A583" s="129"/>
      <c r="B583" s="123">
        <v>92</v>
      </c>
      <c r="C583" s="122" t="s">
        <v>72</v>
      </c>
      <c r="D583" s="124">
        <v>0</v>
      </c>
      <c r="E583" s="124">
        <v>0</v>
      </c>
      <c r="F583" s="124">
        <v>0</v>
      </c>
    </row>
    <row r="584" spans="1:6" x14ac:dyDescent="0.25">
      <c r="A584" s="129"/>
      <c r="B584" s="123">
        <v>922</v>
      </c>
      <c r="C584" s="129" t="s">
        <v>270</v>
      </c>
      <c r="D584" s="124">
        <v>0</v>
      </c>
      <c r="E584" s="124">
        <v>0</v>
      </c>
      <c r="F584" s="124">
        <v>0</v>
      </c>
    </row>
    <row r="585" spans="1:6" x14ac:dyDescent="0.25">
      <c r="A585" s="129"/>
      <c r="B585" s="123">
        <v>9222</v>
      </c>
      <c r="C585" s="122" t="s">
        <v>533</v>
      </c>
      <c r="D585" s="124">
        <v>0</v>
      </c>
      <c r="E585" s="124">
        <v>0</v>
      </c>
      <c r="F585" s="124">
        <v>0</v>
      </c>
    </row>
    <row r="586" spans="1:6" x14ac:dyDescent="0.25">
      <c r="A586" s="129" t="s">
        <v>652</v>
      </c>
      <c r="B586" s="130">
        <v>92221</v>
      </c>
      <c r="C586" s="129" t="s">
        <v>535</v>
      </c>
      <c r="D586" s="131">
        <v>0</v>
      </c>
      <c r="E586" s="131">
        <v>0</v>
      </c>
      <c r="F586" s="131">
        <v>0</v>
      </c>
    </row>
    <row r="587" spans="1:6" x14ac:dyDescent="0.25">
      <c r="A587" s="119" t="s">
        <v>251</v>
      </c>
      <c r="B587" s="120" t="s">
        <v>123</v>
      </c>
      <c r="C587" s="119" t="s">
        <v>653</v>
      </c>
      <c r="D587" s="121">
        <f>SUM(D588+D637)</f>
        <v>12000</v>
      </c>
      <c r="E587" s="121">
        <v>12000</v>
      </c>
      <c r="F587" s="121">
        <v>12000</v>
      </c>
    </row>
    <row r="588" spans="1:6" x14ac:dyDescent="0.25">
      <c r="A588" s="122"/>
      <c r="B588" s="123">
        <v>3</v>
      </c>
      <c r="C588" s="122" t="s">
        <v>32</v>
      </c>
      <c r="D588" s="124">
        <f>D589</f>
        <v>6200</v>
      </c>
      <c r="E588" s="124">
        <v>6200</v>
      </c>
      <c r="F588" s="124">
        <v>6200</v>
      </c>
    </row>
    <row r="589" spans="1:6" x14ac:dyDescent="0.25">
      <c r="A589" s="122"/>
      <c r="B589" s="123">
        <v>32</v>
      </c>
      <c r="C589" s="122" t="s">
        <v>34</v>
      </c>
      <c r="D589" s="124">
        <f>D590+D601+D613+D623+D626</f>
        <v>6200</v>
      </c>
      <c r="E589" s="124">
        <v>6200</v>
      </c>
      <c r="F589" s="124">
        <v>6200</v>
      </c>
    </row>
    <row r="590" spans="1:6" x14ac:dyDescent="0.25">
      <c r="A590" s="122"/>
      <c r="B590" s="123">
        <v>321</v>
      </c>
      <c r="C590" s="122" t="s">
        <v>142</v>
      </c>
      <c r="D590" s="124">
        <v>0</v>
      </c>
      <c r="E590" s="124">
        <v>0</v>
      </c>
      <c r="F590" s="124">
        <v>0</v>
      </c>
    </row>
    <row r="591" spans="1:6" x14ac:dyDescent="0.25">
      <c r="A591" s="122"/>
      <c r="B591" s="123">
        <v>3211</v>
      </c>
      <c r="C591" s="122" t="s">
        <v>143</v>
      </c>
      <c r="D591" s="124">
        <f>D596+D592+D593+D594+D595</f>
        <v>0</v>
      </c>
      <c r="E591" s="124">
        <v>0</v>
      </c>
      <c r="F591" s="124">
        <v>0</v>
      </c>
    </row>
    <row r="592" spans="1:6" x14ac:dyDescent="0.25">
      <c r="A592" s="143" t="s">
        <v>654</v>
      </c>
      <c r="B592" s="130">
        <v>32111</v>
      </c>
      <c r="C592" s="129" t="s">
        <v>340</v>
      </c>
      <c r="D592" s="131">
        <v>0</v>
      </c>
      <c r="E592" s="158">
        <v>0</v>
      </c>
      <c r="F592" s="158">
        <v>0</v>
      </c>
    </row>
    <row r="593" spans="1:6" x14ac:dyDescent="0.25">
      <c r="A593" s="143" t="s">
        <v>655</v>
      </c>
      <c r="B593" s="130">
        <v>32112</v>
      </c>
      <c r="C593" s="129" t="s">
        <v>342</v>
      </c>
      <c r="D593" s="131">
        <v>0</v>
      </c>
      <c r="E593" s="131">
        <v>0</v>
      </c>
      <c r="F593" s="131">
        <v>0</v>
      </c>
    </row>
    <row r="594" spans="1:6" x14ac:dyDescent="0.25">
      <c r="A594" s="143" t="s">
        <v>656</v>
      </c>
      <c r="B594" s="130">
        <v>32113</v>
      </c>
      <c r="C594" s="129" t="s">
        <v>344</v>
      </c>
      <c r="D594" s="131">
        <v>0</v>
      </c>
      <c r="E594" s="131">
        <v>0</v>
      </c>
      <c r="F594" s="131">
        <v>0</v>
      </c>
    </row>
    <row r="595" spans="1:6" x14ac:dyDescent="0.25">
      <c r="A595" s="143" t="s">
        <v>657</v>
      </c>
      <c r="B595" s="130">
        <v>32115</v>
      </c>
      <c r="C595" s="129" t="s">
        <v>348</v>
      </c>
      <c r="D595" s="131">
        <v>0</v>
      </c>
      <c r="E595" s="131">
        <v>0</v>
      </c>
      <c r="F595" s="131">
        <v>0</v>
      </c>
    </row>
    <row r="596" spans="1:6" x14ac:dyDescent="0.25">
      <c r="A596" s="143" t="s">
        <v>658</v>
      </c>
      <c r="B596" s="130">
        <v>32119</v>
      </c>
      <c r="C596" s="129" t="s">
        <v>354</v>
      </c>
      <c r="D596" s="131">
        <v>0</v>
      </c>
      <c r="E596" s="131">
        <v>0</v>
      </c>
      <c r="F596" s="131">
        <v>0</v>
      </c>
    </row>
    <row r="597" spans="1:6" x14ac:dyDescent="0.25">
      <c r="A597" s="122"/>
      <c r="B597" s="123">
        <v>3213</v>
      </c>
      <c r="C597" s="122" t="s">
        <v>358</v>
      </c>
      <c r="D597" s="124">
        <v>0</v>
      </c>
      <c r="E597" s="124">
        <v>0</v>
      </c>
      <c r="F597" s="124">
        <v>0</v>
      </c>
    </row>
    <row r="598" spans="1:6" x14ac:dyDescent="0.25">
      <c r="A598" s="129" t="s">
        <v>659</v>
      </c>
      <c r="B598" s="130">
        <v>32132</v>
      </c>
      <c r="C598" s="129" t="s">
        <v>362</v>
      </c>
      <c r="D598" s="131">
        <v>0</v>
      </c>
      <c r="E598" s="131">
        <v>0</v>
      </c>
      <c r="F598" s="131">
        <v>0</v>
      </c>
    </row>
    <row r="599" spans="1:6" x14ac:dyDescent="0.25">
      <c r="A599" s="122"/>
      <c r="B599" s="123">
        <v>3214</v>
      </c>
      <c r="C599" s="122" t="s">
        <v>146</v>
      </c>
      <c r="D599" s="124">
        <f>D600</f>
        <v>0</v>
      </c>
      <c r="E599" s="124">
        <v>0</v>
      </c>
      <c r="F599" s="124">
        <v>0</v>
      </c>
    </row>
    <row r="600" spans="1:6" ht="30" x14ac:dyDescent="0.25">
      <c r="A600" s="143" t="s">
        <v>660</v>
      </c>
      <c r="B600" s="130">
        <v>32141</v>
      </c>
      <c r="C600" s="171" t="s">
        <v>364</v>
      </c>
      <c r="D600" s="131">
        <v>0</v>
      </c>
      <c r="E600" s="131">
        <v>0</v>
      </c>
      <c r="F600" s="131">
        <v>0</v>
      </c>
    </row>
    <row r="601" spans="1:6" x14ac:dyDescent="0.25">
      <c r="A601" s="122"/>
      <c r="B601" s="123">
        <v>322</v>
      </c>
      <c r="C601" s="122" t="s">
        <v>147</v>
      </c>
      <c r="D601" s="124">
        <f>D602+D604+D607+D610</f>
        <v>6200</v>
      </c>
      <c r="E601" s="124">
        <v>6200</v>
      </c>
      <c r="F601" s="124">
        <v>6200</v>
      </c>
    </row>
    <row r="602" spans="1:6" x14ac:dyDescent="0.25">
      <c r="A602" s="122"/>
      <c r="B602" s="123">
        <v>3221</v>
      </c>
      <c r="C602" s="122" t="s">
        <v>365</v>
      </c>
      <c r="D602" s="124">
        <f>D603</f>
        <v>200</v>
      </c>
      <c r="E602" s="124">
        <f t="shared" ref="E602:F602" si="67">E603</f>
        <v>200</v>
      </c>
      <c r="F602" s="124">
        <f t="shared" si="67"/>
        <v>200</v>
      </c>
    </row>
    <row r="603" spans="1:6" x14ac:dyDescent="0.25">
      <c r="A603" s="129" t="s">
        <v>661</v>
      </c>
      <c r="B603" s="130">
        <v>32219</v>
      </c>
      <c r="C603" s="129" t="s">
        <v>375</v>
      </c>
      <c r="D603" s="131">
        <v>200</v>
      </c>
      <c r="E603" s="131">
        <v>200</v>
      </c>
      <c r="F603" s="131">
        <v>200</v>
      </c>
    </row>
    <row r="604" spans="1:6" x14ac:dyDescent="0.25">
      <c r="A604" s="129"/>
      <c r="B604" s="123">
        <v>3222</v>
      </c>
      <c r="C604" s="122" t="s">
        <v>149</v>
      </c>
      <c r="D604" s="124">
        <f>D606+D605</f>
        <v>1500</v>
      </c>
      <c r="E604" s="124">
        <f t="shared" ref="E604:F604" si="68">E606+E605</f>
        <v>1500</v>
      </c>
      <c r="F604" s="124">
        <f t="shared" si="68"/>
        <v>1500</v>
      </c>
    </row>
    <row r="605" spans="1:6" x14ac:dyDescent="0.25">
      <c r="A605" s="143" t="s">
        <v>662</v>
      </c>
      <c r="B605" s="130">
        <v>32221</v>
      </c>
      <c r="C605" s="129" t="s">
        <v>377</v>
      </c>
      <c r="D605" s="131">
        <v>0</v>
      </c>
      <c r="E605" s="131">
        <v>0</v>
      </c>
      <c r="F605" s="131">
        <v>0</v>
      </c>
    </row>
    <row r="606" spans="1:6" ht="30" x14ac:dyDescent="0.25">
      <c r="A606" s="129" t="s">
        <v>663</v>
      </c>
      <c r="B606" s="130">
        <v>32222</v>
      </c>
      <c r="C606" s="129" t="s">
        <v>379</v>
      </c>
      <c r="D606" s="131">
        <v>1500</v>
      </c>
      <c r="E606" s="131">
        <v>1500</v>
      </c>
      <c r="F606" s="131">
        <v>1500</v>
      </c>
    </row>
    <row r="607" spans="1:6" x14ac:dyDescent="0.25">
      <c r="A607" s="129"/>
      <c r="B607" s="123">
        <v>3224</v>
      </c>
      <c r="C607" s="122" t="s">
        <v>520</v>
      </c>
      <c r="D607" s="124">
        <f>D609+D608</f>
        <v>4500</v>
      </c>
      <c r="E607" s="124">
        <v>4500</v>
      </c>
      <c r="F607" s="124">
        <v>4500</v>
      </c>
    </row>
    <row r="608" spans="1:6" ht="30" x14ac:dyDescent="0.25">
      <c r="A608" s="143" t="s">
        <v>664</v>
      </c>
      <c r="B608" s="130">
        <v>32242</v>
      </c>
      <c r="C608" s="129" t="s">
        <v>394</v>
      </c>
      <c r="D608" s="131">
        <v>4500</v>
      </c>
      <c r="E608" s="124">
        <v>4500</v>
      </c>
      <c r="F608" s="124">
        <v>4500</v>
      </c>
    </row>
    <row r="609" spans="1:6" ht="30" x14ac:dyDescent="0.25">
      <c r="A609" s="129" t="s">
        <v>665</v>
      </c>
      <c r="B609" s="130">
        <v>32244</v>
      </c>
      <c r="C609" s="129" t="s">
        <v>666</v>
      </c>
      <c r="D609" s="131">
        <v>0</v>
      </c>
      <c r="E609" s="131">
        <v>0</v>
      </c>
      <c r="F609" s="131">
        <v>0</v>
      </c>
    </row>
    <row r="610" spans="1:6" x14ac:dyDescent="0.25">
      <c r="A610" s="129"/>
      <c r="B610" s="123">
        <v>3225</v>
      </c>
      <c r="C610" s="122" t="s">
        <v>399</v>
      </c>
      <c r="D610" s="124">
        <f>D611</f>
        <v>0</v>
      </c>
      <c r="E610" s="124">
        <v>0</v>
      </c>
      <c r="F610" s="124">
        <v>0</v>
      </c>
    </row>
    <row r="611" spans="1:6" x14ac:dyDescent="0.25">
      <c r="A611" s="129" t="s">
        <v>667</v>
      </c>
      <c r="B611" s="130">
        <v>32251</v>
      </c>
      <c r="C611" s="129" t="s">
        <v>152</v>
      </c>
      <c r="D611" s="131">
        <v>0</v>
      </c>
      <c r="E611" s="131">
        <v>0</v>
      </c>
      <c r="F611" s="131">
        <v>0</v>
      </c>
    </row>
    <row r="612" spans="1:6" x14ac:dyDescent="0.25">
      <c r="A612" s="143" t="s">
        <v>668</v>
      </c>
      <c r="B612" s="130">
        <v>32252</v>
      </c>
      <c r="C612" s="129" t="s">
        <v>559</v>
      </c>
      <c r="D612" s="131">
        <v>0</v>
      </c>
      <c r="E612" s="131">
        <v>0</v>
      </c>
      <c r="F612" s="131">
        <v>0</v>
      </c>
    </row>
    <row r="613" spans="1:6" x14ac:dyDescent="0.25">
      <c r="A613" s="122"/>
      <c r="B613" s="123">
        <v>323</v>
      </c>
      <c r="C613" s="122" t="s">
        <v>154</v>
      </c>
      <c r="D613" s="124">
        <f>D616+D621+D614</f>
        <v>0</v>
      </c>
      <c r="E613" s="124">
        <v>0</v>
      </c>
      <c r="F613" s="124">
        <v>0</v>
      </c>
    </row>
    <row r="614" spans="1:6" x14ac:dyDescent="0.25">
      <c r="A614" s="122"/>
      <c r="B614" s="123">
        <v>3231</v>
      </c>
      <c r="C614" s="122" t="s">
        <v>155</v>
      </c>
      <c r="D614" s="124">
        <f>D615</f>
        <v>0</v>
      </c>
      <c r="E614" s="124">
        <v>0</v>
      </c>
      <c r="F614" s="124">
        <v>0</v>
      </c>
    </row>
    <row r="615" spans="1:6" x14ac:dyDescent="0.25">
      <c r="A615" s="129" t="s">
        <v>669</v>
      </c>
      <c r="B615" s="130">
        <v>32319</v>
      </c>
      <c r="C615" s="129" t="s">
        <v>409</v>
      </c>
      <c r="D615" s="131">
        <v>0</v>
      </c>
      <c r="E615" s="131">
        <v>0</v>
      </c>
      <c r="F615" s="131">
        <v>0</v>
      </c>
    </row>
    <row r="616" spans="1:6" x14ac:dyDescent="0.25">
      <c r="A616" s="122"/>
      <c r="B616" s="123">
        <v>3232</v>
      </c>
      <c r="C616" s="122" t="s">
        <v>410</v>
      </c>
      <c r="D616" s="124">
        <f>D620</f>
        <v>0</v>
      </c>
      <c r="E616" s="124">
        <v>0</v>
      </c>
      <c r="F616" s="124">
        <v>0</v>
      </c>
    </row>
    <row r="617" spans="1:6" ht="30" x14ac:dyDescent="0.25">
      <c r="A617" s="143" t="s">
        <v>670</v>
      </c>
      <c r="B617" s="130">
        <v>32321</v>
      </c>
      <c r="C617" s="129" t="s">
        <v>412</v>
      </c>
      <c r="D617" s="131">
        <v>0</v>
      </c>
      <c r="E617" s="124">
        <v>0</v>
      </c>
      <c r="F617" s="124">
        <v>0</v>
      </c>
    </row>
    <row r="618" spans="1:6" ht="30" x14ac:dyDescent="0.25">
      <c r="A618" s="143" t="s">
        <v>671</v>
      </c>
      <c r="B618" s="130">
        <v>32322</v>
      </c>
      <c r="C618" s="129" t="s">
        <v>414</v>
      </c>
      <c r="D618" s="131">
        <v>0</v>
      </c>
      <c r="E618" s="124">
        <v>0</v>
      </c>
      <c r="F618" s="124">
        <v>0</v>
      </c>
    </row>
    <row r="619" spans="1:6" ht="30" x14ac:dyDescent="0.25">
      <c r="A619" s="143" t="s">
        <v>672</v>
      </c>
      <c r="B619" s="130">
        <v>32323</v>
      </c>
      <c r="C619" s="129" t="s">
        <v>416</v>
      </c>
      <c r="D619" s="131">
        <v>0</v>
      </c>
      <c r="E619" s="124">
        <v>0</v>
      </c>
      <c r="F619" s="124">
        <v>0</v>
      </c>
    </row>
    <row r="620" spans="1:6" x14ac:dyDescent="0.25">
      <c r="A620" s="129" t="s">
        <v>673</v>
      </c>
      <c r="B620" s="130">
        <v>32329</v>
      </c>
      <c r="C620" s="129" t="s">
        <v>567</v>
      </c>
      <c r="D620" s="131">
        <v>0</v>
      </c>
      <c r="E620" s="131">
        <v>0</v>
      </c>
      <c r="F620" s="131">
        <v>0</v>
      </c>
    </row>
    <row r="621" spans="1:6" x14ac:dyDescent="0.25">
      <c r="A621" s="122"/>
      <c r="B621" s="123">
        <v>3235</v>
      </c>
      <c r="C621" s="122" t="s">
        <v>159</v>
      </c>
      <c r="D621" s="124">
        <f>D622</f>
        <v>0</v>
      </c>
      <c r="E621" s="124">
        <v>0</v>
      </c>
      <c r="F621" s="124">
        <v>0</v>
      </c>
    </row>
    <row r="622" spans="1:6" x14ac:dyDescent="0.25">
      <c r="A622" s="129" t="s">
        <v>674</v>
      </c>
      <c r="B622" s="130">
        <v>32359</v>
      </c>
      <c r="C622" s="129" t="s">
        <v>675</v>
      </c>
      <c r="D622" s="131">
        <v>0</v>
      </c>
      <c r="E622" s="131">
        <v>0</v>
      </c>
      <c r="F622" s="131">
        <v>0</v>
      </c>
    </row>
    <row r="623" spans="1:6" x14ac:dyDescent="0.25">
      <c r="A623" s="122"/>
      <c r="B623" s="123">
        <v>324</v>
      </c>
      <c r="C623" s="122" t="s">
        <v>192</v>
      </c>
      <c r="D623" s="124">
        <v>0</v>
      </c>
      <c r="E623" s="124">
        <v>0</v>
      </c>
      <c r="F623" s="124">
        <v>0</v>
      </c>
    </row>
    <row r="624" spans="1:6" x14ac:dyDescent="0.25">
      <c r="A624" s="122"/>
      <c r="B624" s="123">
        <v>3241</v>
      </c>
      <c r="C624" s="122" t="s">
        <v>192</v>
      </c>
      <c r="D624" s="124">
        <v>0</v>
      </c>
      <c r="E624" s="124">
        <v>0</v>
      </c>
      <c r="F624" s="124">
        <v>0</v>
      </c>
    </row>
    <row r="625" spans="1:6" x14ac:dyDescent="0.25">
      <c r="A625" s="129" t="s">
        <v>676</v>
      </c>
      <c r="B625" s="130">
        <v>32412</v>
      </c>
      <c r="C625" s="129" t="s">
        <v>579</v>
      </c>
      <c r="D625" s="131">
        <v>0</v>
      </c>
      <c r="E625" s="131">
        <v>0</v>
      </c>
      <c r="F625" s="131">
        <v>0</v>
      </c>
    </row>
    <row r="626" spans="1:6" x14ac:dyDescent="0.25">
      <c r="A626" s="122"/>
      <c r="B626" s="123">
        <v>329</v>
      </c>
      <c r="C626" s="122" t="s">
        <v>164</v>
      </c>
      <c r="D626" s="124">
        <f>SUM(D627+D631)</f>
        <v>0</v>
      </c>
      <c r="E626" s="124">
        <v>0</v>
      </c>
      <c r="F626" s="124">
        <v>0</v>
      </c>
    </row>
    <row r="627" spans="1:6" x14ac:dyDescent="0.25">
      <c r="A627" s="122"/>
      <c r="B627" s="123">
        <v>3292</v>
      </c>
      <c r="C627" s="122" t="s">
        <v>166</v>
      </c>
      <c r="D627" s="124">
        <f>D628+D629+D630</f>
        <v>0</v>
      </c>
      <c r="E627" s="124">
        <v>0</v>
      </c>
      <c r="F627" s="124">
        <v>0</v>
      </c>
    </row>
    <row r="628" spans="1:6" ht="30" x14ac:dyDescent="0.25">
      <c r="A628" s="129" t="s">
        <v>677</v>
      </c>
      <c r="B628" s="130">
        <v>32921</v>
      </c>
      <c r="C628" s="129" t="s">
        <v>469</v>
      </c>
      <c r="D628" s="131">
        <v>0</v>
      </c>
      <c r="E628" s="131">
        <v>0</v>
      </c>
      <c r="F628" s="131">
        <v>0</v>
      </c>
    </row>
    <row r="629" spans="1:6" x14ac:dyDescent="0.25">
      <c r="A629" s="129" t="s">
        <v>678</v>
      </c>
      <c r="B629" s="130">
        <v>32922</v>
      </c>
      <c r="C629" s="129" t="s">
        <v>471</v>
      </c>
      <c r="D629" s="131">
        <v>0</v>
      </c>
      <c r="E629" s="131">
        <v>0</v>
      </c>
      <c r="F629" s="131">
        <v>0</v>
      </c>
    </row>
    <row r="630" spans="1:6" x14ac:dyDescent="0.25">
      <c r="A630" s="129" t="s">
        <v>679</v>
      </c>
      <c r="B630" s="130">
        <v>32923</v>
      </c>
      <c r="C630" s="129" t="s">
        <v>473</v>
      </c>
      <c r="D630" s="131">
        <v>0</v>
      </c>
      <c r="E630" s="131">
        <v>0</v>
      </c>
      <c r="F630" s="131">
        <v>0</v>
      </c>
    </row>
    <row r="631" spans="1:6" x14ac:dyDescent="0.25">
      <c r="A631" s="122"/>
      <c r="B631" s="123">
        <v>3299</v>
      </c>
      <c r="C631" s="122" t="s">
        <v>164</v>
      </c>
      <c r="D631" s="124">
        <f>D632</f>
        <v>0</v>
      </c>
      <c r="E631" s="124">
        <v>0</v>
      </c>
      <c r="F631" s="124">
        <v>0</v>
      </c>
    </row>
    <row r="632" spans="1:6" x14ac:dyDescent="0.25">
      <c r="A632" s="129" t="s">
        <v>680</v>
      </c>
      <c r="B632" s="130">
        <v>32999</v>
      </c>
      <c r="C632" s="129" t="s">
        <v>164</v>
      </c>
      <c r="D632" s="131">
        <v>0</v>
      </c>
      <c r="E632" s="131">
        <v>0</v>
      </c>
      <c r="F632" s="131">
        <v>0</v>
      </c>
    </row>
    <row r="633" spans="1:6" x14ac:dyDescent="0.25">
      <c r="A633" s="129"/>
      <c r="B633" s="123">
        <v>34</v>
      </c>
      <c r="C633" s="122" t="s">
        <v>95</v>
      </c>
      <c r="D633" s="124">
        <f t="shared" ref="D633:D635" si="69">D634</f>
        <v>0</v>
      </c>
      <c r="E633" s="124">
        <v>0</v>
      </c>
      <c r="F633" s="124">
        <v>0</v>
      </c>
    </row>
    <row r="634" spans="1:6" x14ac:dyDescent="0.25">
      <c r="A634" s="129"/>
      <c r="B634" s="123">
        <v>343</v>
      </c>
      <c r="C634" s="122" t="s">
        <v>172</v>
      </c>
      <c r="D634" s="124">
        <f t="shared" si="69"/>
        <v>0</v>
      </c>
      <c r="E634" s="124">
        <v>0</v>
      </c>
      <c r="F634" s="124">
        <v>0</v>
      </c>
    </row>
    <row r="635" spans="1:6" x14ac:dyDescent="0.25">
      <c r="A635" s="129"/>
      <c r="B635" s="123">
        <v>3431</v>
      </c>
      <c r="C635" s="122" t="s">
        <v>173</v>
      </c>
      <c r="D635" s="124">
        <f t="shared" si="69"/>
        <v>0</v>
      </c>
      <c r="E635" s="124">
        <v>0</v>
      </c>
      <c r="F635" s="124">
        <v>0</v>
      </c>
    </row>
    <row r="636" spans="1:6" x14ac:dyDescent="0.25">
      <c r="A636" s="129" t="s">
        <v>681</v>
      </c>
      <c r="B636" s="130">
        <v>34311</v>
      </c>
      <c r="C636" s="129" t="s">
        <v>484</v>
      </c>
      <c r="D636" s="131">
        <v>0</v>
      </c>
      <c r="E636" s="131">
        <v>0</v>
      </c>
      <c r="F636" s="131">
        <v>0</v>
      </c>
    </row>
    <row r="637" spans="1:6" x14ac:dyDescent="0.25">
      <c r="A637" s="129"/>
      <c r="B637" s="123">
        <v>4</v>
      </c>
      <c r="C637" s="122" t="s">
        <v>35</v>
      </c>
      <c r="D637" s="124">
        <f>D638</f>
        <v>5800</v>
      </c>
      <c r="E637" s="124">
        <v>5800</v>
      </c>
      <c r="F637" s="124">
        <v>5800</v>
      </c>
    </row>
    <row r="638" spans="1:6" x14ac:dyDescent="0.25">
      <c r="A638" s="129"/>
      <c r="B638" s="123">
        <v>42</v>
      </c>
      <c r="C638" s="122" t="s">
        <v>80</v>
      </c>
      <c r="D638" s="124">
        <f>D639+D642+D653</f>
        <v>5800</v>
      </c>
      <c r="E638" s="124">
        <v>5800</v>
      </c>
      <c r="F638" s="124">
        <v>5800</v>
      </c>
    </row>
    <row r="639" spans="1:6" x14ac:dyDescent="0.25">
      <c r="A639" s="129"/>
      <c r="B639" s="123">
        <v>421</v>
      </c>
      <c r="C639" s="122" t="s">
        <v>177</v>
      </c>
      <c r="D639" s="124">
        <f t="shared" ref="D639:D640" si="70">D640</f>
        <v>0</v>
      </c>
      <c r="E639" s="124">
        <v>0</v>
      </c>
      <c r="F639" s="124">
        <v>0</v>
      </c>
    </row>
    <row r="640" spans="1:6" x14ac:dyDescent="0.25">
      <c r="A640" s="129"/>
      <c r="B640" s="123">
        <v>4212</v>
      </c>
      <c r="C640" s="122" t="s">
        <v>178</v>
      </c>
      <c r="D640" s="124">
        <f t="shared" si="70"/>
        <v>0</v>
      </c>
      <c r="E640" s="124">
        <v>0</v>
      </c>
      <c r="F640" s="124">
        <v>0</v>
      </c>
    </row>
    <row r="641" spans="1:6" x14ac:dyDescent="0.25">
      <c r="A641" s="129" t="s">
        <v>682</v>
      </c>
      <c r="B641" s="130">
        <v>42129</v>
      </c>
      <c r="C641" s="129" t="s">
        <v>592</v>
      </c>
      <c r="D641" s="131">
        <v>0</v>
      </c>
      <c r="E641" s="131">
        <v>0</v>
      </c>
      <c r="F641" s="131">
        <v>0</v>
      </c>
    </row>
    <row r="642" spans="1:6" x14ac:dyDescent="0.25">
      <c r="A642" s="129"/>
      <c r="B642" s="123">
        <v>422</v>
      </c>
      <c r="C642" s="122" t="s">
        <v>502</v>
      </c>
      <c r="D642" s="124">
        <f>D650+D643+D648+D646</f>
        <v>5800</v>
      </c>
      <c r="E642" s="124">
        <v>5800</v>
      </c>
      <c r="F642" s="124">
        <v>5800</v>
      </c>
    </row>
    <row r="643" spans="1:6" x14ac:dyDescent="0.25">
      <c r="A643" s="129"/>
      <c r="B643" s="123">
        <v>4221</v>
      </c>
      <c r="C643" s="122" t="s">
        <v>180</v>
      </c>
      <c r="D643" s="124">
        <f>D644+D645</f>
        <v>0</v>
      </c>
      <c r="E643" s="124">
        <v>0</v>
      </c>
      <c r="F643" s="124">
        <v>0</v>
      </c>
    </row>
    <row r="644" spans="1:6" x14ac:dyDescent="0.25">
      <c r="A644" s="129" t="s">
        <v>683</v>
      </c>
      <c r="B644" s="130">
        <v>42211</v>
      </c>
      <c r="C644" s="129" t="s">
        <v>512</v>
      </c>
      <c r="D644" s="131">
        <v>0</v>
      </c>
      <c r="E644" s="131">
        <v>0</v>
      </c>
      <c r="F644" s="131">
        <v>0</v>
      </c>
    </row>
    <row r="645" spans="1:6" ht="30" x14ac:dyDescent="0.25">
      <c r="A645" s="129" t="s">
        <v>684</v>
      </c>
      <c r="B645" s="130">
        <v>42212</v>
      </c>
      <c r="C645" s="129" t="s">
        <v>595</v>
      </c>
      <c r="D645" s="131">
        <v>0</v>
      </c>
      <c r="E645" s="131">
        <v>0</v>
      </c>
      <c r="F645" s="131">
        <v>0</v>
      </c>
    </row>
    <row r="646" spans="1:6" x14ac:dyDescent="0.25">
      <c r="A646" s="129"/>
      <c r="B646" s="123">
        <v>4222</v>
      </c>
      <c r="C646" s="122" t="s">
        <v>685</v>
      </c>
      <c r="D646" s="124">
        <f>D647</f>
        <v>2800</v>
      </c>
      <c r="E646" s="124">
        <v>2800</v>
      </c>
      <c r="F646" s="124">
        <v>2800</v>
      </c>
    </row>
    <row r="647" spans="1:6" x14ac:dyDescent="0.25">
      <c r="A647" s="143" t="s">
        <v>686</v>
      </c>
      <c r="B647" s="130">
        <v>42222</v>
      </c>
      <c r="C647" s="129" t="s">
        <v>687</v>
      </c>
      <c r="D647" s="131">
        <v>2800</v>
      </c>
      <c r="E647" s="131">
        <v>2800</v>
      </c>
      <c r="F647" s="131">
        <v>2800</v>
      </c>
    </row>
    <row r="648" spans="1:6" x14ac:dyDescent="0.25">
      <c r="A648" s="129"/>
      <c r="B648" s="123">
        <v>4223</v>
      </c>
      <c r="C648" s="122" t="s">
        <v>688</v>
      </c>
      <c r="D648" s="124">
        <f>D649</f>
        <v>3000</v>
      </c>
      <c r="E648" s="124">
        <v>3000</v>
      </c>
      <c r="F648" s="124">
        <v>3000</v>
      </c>
    </row>
    <row r="649" spans="1:6" x14ac:dyDescent="0.25">
      <c r="A649" s="143" t="s">
        <v>689</v>
      </c>
      <c r="B649" s="130">
        <v>42231</v>
      </c>
      <c r="C649" s="129" t="s">
        <v>198</v>
      </c>
      <c r="D649" s="131">
        <v>3000</v>
      </c>
      <c r="E649" s="131">
        <v>3000</v>
      </c>
      <c r="F649" s="131">
        <v>3000</v>
      </c>
    </row>
    <row r="650" spans="1:6" x14ac:dyDescent="0.25">
      <c r="A650" s="129"/>
      <c r="B650" s="123">
        <v>4227</v>
      </c>
      <c r="C650" s="122" t="s">
        <v>182</v>
      </c>
      <c r="D650" s="124">
        <f>D652+D651</f>
        <v>0</v>
      </c>
      <c r="E650" s="124">
        <v>0</v>
      </c>
      <c r="F650" s="124">
        <v>0</v>
      </c>
    </row>
    <row r="651" spans="1:6" x14ac:dyDescent="0.25">
      <c r="A651" s="129" t="s">
        <v>690</v>
      </c>
      <c r="B651" s="130">
        <v>42271</v>
      </c>
      <c r="C651" s="129" t="s">
        <v>691</v>
      </c>
      <c r="D651" s="131">
        <v>0</v>
      </c>
      <c r="E651" s="131">
        <v>0</v>
      </c>
      <c r="F651" s="131">
        <v>0</v>
      </c>
    </row>
    <row r="652" spans="1:6" x14ac:dyDescent="0.25">
      <c r="A652" s="129" t="s">
        <v>692</v>
      </c>
      <c r="B652" s="130">
        <v>42273</v>
      </c>
      <c r="C652" s="129" t="s">
        <v>502</v>
      </c>
      <c r="D652" s="131">
        <v>0</v>
      </c>
      <c r="E652" s="131">
        <v>0</v>
      </c>
      <c r="F652" s="131">
        <v>0</v>
      </c>
    </row>
    <row r="653" spans="1:6" x14ac:dyDescent="0.25">
      <c r="A653" s="129"/>
      <c r="B653" s="123">
        <v>424</v>
      </c>
      <c r="C653" s="122" t="s">
        <v>183</v>
      </c>
      <c r="D653" s="124">
        <f t="shared" ref="D653:D654" si="71">D654</f>
        <v>0</v>
      </c>
      <c r="E653" s="124">
        <v>0</v>
      </c>
      <c r="F653" s="124">
        <v>0</v>
      </c>
    </row>
    <row r="654" spans="1:6" x14ac:dyDescent="0.25">
      <c r="A654" s="129"/>
      <c r="B654" s="123">
        <v>4241</v>
      </c>
      <c r="C654" s="122" t="s">
        <v>184</v>
      </c>
      <c r="D654" s="124">
        <f t="shared" si="71"/>
        <v>0</v>
      </c>
      <c r="E654" s="124">
        <v>0</v>
      </c>
      <c r="F654" s="124">
        <v>0</v>
      </c>
    </row>
    <row r="655" spans="1:6" x14ac:dyDescent="0.25">
      <c r="A655" s="129" t="s">
        <v>693</v>
      </c>
      <c r="B655" s="130">
        <v>424110</v>
      </c>
      <c r="C655" s="129" t="s">
        <v>184</v>
      </c>
      <c r="D655" s="131">
        <v>0</v>
      </c>
      <c r="E655" s="131">
        <v>0</v>
      </c>
      <c r="F655" s="131">
        <v>0</v>
      </c>
    </row>
    <row r="656" spans="1:6" x14ac:dyDescent="0.25">
      <c r="A656" s="129"/>
      <c r="B656" s="123">
        <v>9</v>
      </c>
      <c r="C656" s="122" t="s">
        <v>71</v>
      </c>
      <c r="D656" s="124">
        <f t="shared" ref="D656:D659" si="72">D657</f>
        <v>0</v>
      </c>
      <c r="E656" s="124">
        <v>0</v>
      </c>
      <c r="F656" s="124">
        <v>0</v>
      </c>
    </row>
    <row r="657" spans="1:6" x14ac:dyDescent="0.25">
      <c r="A657" s="129"/>
      <c r="B657" s="123">
        <v>92</v>
      </c>
      <c r="C657" s="122" t="s">
        <v>72</v>
      </c>
      <c r="D657" s="124">
        <f t="shared" si="72"/>
        <v>0</v>
      </c>
      <c r="E657" s="124">
        <v>0</v>
      </c>
      <c r="F657" s="124">
        <v>0</v>
      </c>
    </row>
    <row r="658" spans="1:6" x14ac:dyDescent="0.25">
      <c r="A658" s="129"/>
      <c r="B658" s="123">
        <v>922</v>
      </c>
      <c r="C658" s="129" t="s">
        <v>270</v>
      </c>
      <c r="D658" s="124">
        <f t="shared" si="72"/>
        <v>0</v>
      </c>
      <c r="E658" s="124">
        <v>0</v>
      </c>
      <c r="F658" s="124">
        <v>0</v>
      </c>
    </row>
    <row r="659" spans="1:6" x14ac:dyDescent="0.25">
      <c r="A659" s="129"/>
      <c r="B659" s="123">
        <v>9222</v>
      </c>
      <c r="C659" s="122" t="s">
        <v>533</v>
      </c>
      <c r="D659" s="124">
        <f t="shared" si="72"/>
        <v>0</v>
      </c>
      <c r="E659" s="124">
        <v>0</v>
      </c>
      <c r="F659" s="124">
        <v>0</v>
      </c>
    </row>
    <row r="660" spans="1:6" x14ac:dyDescent="0.25">
      <c r="A660" s="129" t="s">
        <v>694</v>
      </c>
      <c r="B660" s="130">
        <v>92221</v>
      </c>
      <c r="C660" s="129" t="s">
        <v>535</v>
      </c>
      <c r="D660" s="131">
        <v>0</v>
      </c>
      <c r="E660" s="131">
        <v>0</v>
      </c>
      <c r="F660" s="131">
        <v>0</v>
      </c>
    </row>
    <row r="661" spans="1:6" x14ac:dyDescent="0.25">
      <c r="A661" s="119" t="s">
        <v>251</v>
      </c>
      <c r="B661" s="120" t="s">
        <v>125</v>
      </c>
      <c r="C661" s="119" t="s">
        <v>319</v>
      </c>
      <c r="D661" s="121">
        <f>D662+D708</f>
        <v>28000</v>
      </c>
      <c r="E661" s="121">
        <f>E662+E708</f>
        <v>25000</v>
      </c>
      <c r="F661" s="121">
        <f t="shared" ref="F661" si="73">F662+F708</f>
        <v>25000</v>
      </c>
    </row>
    <row r="662" spans="1:6" x14ac:dyDescent="0.25">
      <c r="A662" s="122"/>
      <c r="B662" s="123">
        <v>3</v>
      </c>
      <c r="C662" s="122" t="s">
        <v>32</v>
      </c>
      <c r="D662" s="124">
        <f>D663+D670</f>
        <v>25000</v>
      </c>
      <c r="E662" s="124">
        <f t="shared" ref="E662:F662" si="74">E663+E670</f>
        <v>24000</v>
      </c>
      <c r="F662" s="124">
        <f t="shared" si="74"/>
        <v>24000</v>
      </c>
    </row>
    <row r="663" spans="1:6" x14ac:dyDescent="0.25">
      <c r="A663" s="122"/>
      <c r="B663" s="123">
        <v>31</v>
      </c>
      <c r="C663" s="122" t="s">
        <v>33</v>
      </c>
      <c r="D663" s="124">
        <f>D665+D673</f>
        <v>0</v>
      </c>
      <c r="E663" s="124">
        <v>0</v>
      </c>
      <c r="F663" s="124">
        <v>0</v>
      </c>
    </row>
    <row r="664" spans="1:6" x14ac:dyDescent="0.25">
      <c r="A664" s="122"/>
      <c r="B664" s="123">
        <v>311</v>
      </c>
      <c r="C664" s="122" t="s">
        <v>134</v>
      </c>
      <c r="D664" s="124">
        <f>D665+D669</f>
        <v>0</v>
      </c>
      <c r="E664" s="124">
        <v>0</v>
      </c>
      <c r="F664" s="124">
        <v>0</v>
      </c>
    </row>
    <row r="665" spans="1:6" x14ac:dyDescent="0.25">
      <c r="A665" s="122"/>
      <c r="B665" s="123">
        <v>3111</v>
      </c>
      <c r="C665" s="122" t="s">
        <v>613</v>
      </c>
      <c r="D665" s="124">
        <f>D666+D669</f>
        <v>0</v>
      </c>
      <c r="E665" s="124">
        <v>0</v>
      </c>
      <c r="F665" s="124">
        <v>0</v>
      </c>
    </row>
    <row r="666" spans="1:6" x14ac:dyDescent="0.25">
      <c r="A666" s="129" t="s">
        <v>695</v>
      </c>
      <c r="B666" s="130">
        <v>31111</v>
      </c>
      <c r="C666" s="129" t="s">
        <v>135</v>
      </c>
      <c r="D666" s="131">
        <v>0</v>
      </c>
      <c r="E666" s="131">
        <v>0</v>
      </c>
      <c r="F666" s="131">
        <v>0</v>
      </c>
    </row>
    <row r="667" spans="1:6" x14ac:dyDescent="0.25">
      <c r="A667" s="129"/>
      <c r="B667" s="167">
        <v>313</v>
      </c>
      <c r="C667" s="168" t="s">
        <v>139</v>
      </c>
      <c r="D667" s="124">
        <v>0</v>
      </c>
      <c r="E667" s="124">
        <v>0</v>
      </c>
      <c r="F667" s="124">
        <v>0</v>
      </c>
    </row>
    <row r="668" spans="1:6" x14ac:dyDescent="0.25">
      <c r="A668" s="129"/>
      <c r="B668" s="167">
        <v>3131</v>
      </c>
      <c r="C668" s="168" t="s">
        <v>139</v>
      </c>
      <c r="D668" s="124">
        <v>0</v>
      </c>
      <c r="E668" s="124">
        <v>0</v>
      </c>
      <c r="F668" s="124">
        <v>0</v>
      </c>
    </row>
    <row r="669" spans="1:6" x14ac:dyDescent="0.25">
      <c r="A669" s="129" t="s">
        <v>696</v>
      </c>
      <c r="B669" s="169">
        <v>31321</v>
      </c>
      <c r="C669" s="170" t="s">
        <v>140</v>
      </c>
      <c r="D669" s="131">
        <v>0</v>
      </c>
      <c r="E669" s="131">
        <v>0</v>
      </c>
      <c r="F669" s="131">
        <v>0</v>
      </c>
    </row>
    <row r="670" spans="1:6" x14ac:dyDescent="0.25">
      <c r="A670" s="129"/>
      <c r="B670" s="167">
        <v>32</v>
      </c>
      <c r="C670" s="122" t="s">
        <v>34</v>
      </c>
      <c r="D670" s="124">
        <f>D671+D676+D687+D698+D701</f>
        <v>25000</v>
      </c>
      <c r="E670" s="124">
        <f t="shared" ref="E670:F670" si="75">E671+E676+E687+E698+E701</f>
        <v>24000</v>
      </c>
      <c r="F670" s="124">
        <f t="shared" si="75"/>
        <v>24000</v>
      </c>
    </row>
    <row r="671" spans="1:6" x14ac:dyDescent="0.25">
      <c r="A671" s="129"/>
      <c r="B671" s="123">
        <v>321</v>
      </c>
      <c r="C671" s="122" t="s">
        <v>142</v>
      </c>
      <c r="D671" s="124">
        <f>D672+D674</f>
        <v>5850</v>
      </c>
      <c r="E671" s="124">
        <f t="shared" ref="E671:F671" si="76">E672+E674</f>
        <v>5850</v>
      </c>
      <c r="F671" s="124">
        <f t="shared" si="76"/>
        <v>5850</v>
      </c>
    </row>
    <row r="672" spans="1:6" x14ac:dyDescent="0.25">
      <c r="A672" s="122"/>
      <c r="B672" s="123">
        <v>3211</v>
      </c>
      <c r="C672" s="122" t="s">
        <v>143</v>
      </c>
      <c r="D672" s="124">
        <v>0</v>
      </c>
      <c r="E672" s="124">
        <v>0</v>
      </c>
      <c r="F672" s="124">
        <v>0</v>
      </c>
    </row>
    <row r="673" spans="1:6" x14ac:dyDescent="0.25">
      <c r="A673" s="129" t="s">
        <v>697</v>
      </c>
      <c r="B673" s="130">
        <v>32119</v>
      </c>
      <c r="C673" s="129" t="s">
        <v>354</v>
      </c>
      <c r="D673" s="131">
        <v>0</v>
      </c>
      <c r="E673" s="131">
        <v>0</v>
      </c>
      <c r="F673" s="131">
        <v>0</v>
      </c>
    </row>
    <row r="674" spans="1:6" x14ac:dyDescent="0.25">
      <c r="A674" s="129"/>
      <c r="B674" s="123">
        <v>3213</v>
      </c>
      <c r="C674" s="122" t="s">
        <v>358</v>
      </c>
      <c r="D674" s="124">
        <f>D675</f>
        <v>5850</v>
      </c>
      <c r="E674" s="124">
        <v>5850</v>
      </c>
      <c r="F674" s="124">
        <v>5850</v>
      </c>
    </row>
    <row r="675" spans="1:6" x14ac:dyDescent="0.25">
      <c r="A675" s="129" t="s">
        <v>698</v>
      </c>
      <c r="B675" s="130">
        <v>32131</v>
      </c>
      <c r="C675" s="129" t="s">
        <v>360</v>
      </c>
      <c r="D675" s="131">
        <v>5850</v>
      </c>
      <c r="E675" s="131">
        <v>5850</v>
      </c>
      <c r="F675" s="131">
        <v>5850</v>
      </c>
    </row>
    <row r="676" spans="1:6" x14ac:dyDescent="0.25">
      <c r="A676" s="122"/>
      <c r="B676" s="123">
        <v>322</v>
      </c>
      <c r="C676" s="122" t="s">
        <v>147</v>
      </c>
      <c r="D676" s="124">
        <f>D677+D681+D685+D679</f>
        <v>1600</v>
      </c>
      <c r="E676" s="124">
        <f t="shared" ref="E676:F676" si="77">E677+E681+E685+E679</f>
        <v>1600</v>
      </c>
      <c r="F676" s="124">
        <f t="shared" si="77"/>
        <v>1600</v>
      </c>
    </row>
    <row r="677" spans="1:6" x14ac:dyDescent="0.25">
      <c r="A677" s="122"/>
      <c r="B677" s="123">
        <v>3221</v>
      </c>
      <c r="C677" s="122" t="s">
        <v>365</v>
      </c>
      <c r="D677" s="124">
        <f>D678</f>
        <v>100</v>
      </c>
      <c r="E677" s="124">
        <v>100</v>
      </c>
      <c r="F677" s="124">
        <v>100</v>
      </c>
    </row>
    <row r="678" spans="1:6" x14ac:dyDescent="0.25">
      <c r="A678" s="129" t="s">
        <v>699</v>
      </c>
      <c r="B678" s="130">
        <v>32211</v>
      </c>
      <c r="C678" s="129" t="s">
        <v>367</v>
      </c>
      <c r="D678" s="131">
        <v>100</v>
      </c>
      <c r="E678" s="131">
        <v>100</v>
      </c>
      <c r="F678" s="131">
        <v>100</v>
      </c>
    </row>
    <row r="679" spans="1:6" x14ac:dyDescent="0.25">
      <c r="A679" s="129"/>
      <c r="B679" s="123">
        <v>3222</v>
      </c>
      <c r="C679" s="122" t="s">
        <v>149</v>
      </c>
      <c r="D679" s="124">
        <f>D680</f>
        <v>400</v>
      </c>
      <c r="E679" s="124">
        <v>400</v>
      </c>
      <c r="F679" s="124">
        <v>400</v>
      </c>
    </row>
    <row r="680" spans="1:6" x14ac:dyDescent="0.25">
      <c r="A680" s="129" t="s">
        <v>700</v>
      </c>
      <c r="B680" s="130">
        <v>322220</v>
      </c>
      <c r="C680" s="129" t="s">
        <v>379</v>
      </c>
      <c r="D680" s="131">
        <v>400</v>
      </c>
      <c r="E680" s="131">
        <v>400</v>
      </c>
      <c r="F680" s="131">
        <v>400</v>
      </c>
    </row>
    <row r="681" spans="1:6" x14ac:dyDescent="0.25">
      <c r="A681" s="129"/>
      <c r="B681" s="123">
        <v>3223</v>
      </c>
      <c r="C681" s="122" t="s">
        <v>150</v>
      </c>
      <c r="D681" s="124">
        <f>D682</f>
        <v>1000</v>
      </c>
      <c r="E681" s="124">
        <v>1000</v>
      </c>
      <c r="F681" s="124">
        <v>1000</v>
      </c>
    </row>
    <row r="682" spans="1:6" x14ac:dyDescent="0.25">
      <c r="A682" s="129" t="s">
        <v>701</v>
      </c>
      <c r="B682" s="130">
        <v>32234</v>
      </c>
      <c r="C682" s="129" t="s">
        <v>387</v>
      </c>
      <c r="D682" s="131">
        <v>1000</v>
      </c>
      <c r="E682" s="131">
        <v>1000</v>
      </c>
      <c r="F682" s="131">
        <v>1000</v>
      </c>
    </row>
    <row r="683" spans="1:6" x14ac:dyDescent="0.25">
      <c r="A683" s="122"/>
      <c r="B683" s="123">
        <v>3224</v>
      </c>
      <c r="C683" s="122" t="s">
        <v>520</v>
      </c>
      <c r="D683" s="124">
        <v>0</v>
      </c>
      <c r="E683" s="124">
        <v>0</v>
      </c>
      <c r="F683" s="124">
        <v>0</v>
      </c>
    </row>
    <row r="684" spans="1:6" ht="30" x14ac:dyDescent="0.25">
      <c r="A684" s="143" t="s">
        <v>702</v>
      </c>
      <c r="B684" s="130">
        <v>32242</v>
      </c>
      <c r="C684" s="129" t="s">
        <v>394</v>
      </c>
      <c r="D684" s="131">
        <v>0</v>
      </c>
      <c r="E684" s="124">
        <v>0</v>
      </c>
      <c r="F684" s="124">
        <v>0</v>
      </c>
    </row>
    <row r="685" spans="1:6" x14ac:dyDescent="0.25">
      <c r="A685" s="129"/>
      <c r="B685" s="123">
        <v>3225</v>
      </c>
      <c r="C685" s="122" t="s">
        <v>399</v>
      </c>
      <c r="D685" s="124">
        <f>D686</f>
        <v>100</v>
      </c>
      <c r="E685" s="124">
        <v>100</v>
      </c>
      <c r="F685" s="124">
        <v>100</v>
      </c>
    </row>
    <row r="686" spans="1:6" x14ac:dyDescent="0.25">
      <c r="A686" s="129" t="s">
        <v>703</v>
      </c>
      <c r="B686" s="130">
        <v>32251</v>
      </c>
      <c r="C686" s="129" t="s">
        <v>152</v>
      </c>
      <c r="D686" s="131">
        <v>100</v>
      </c>
      <c r="E686" s="131">
        <v>100</v>
      </c>
      <c r="F686" s="131">
        <v>100</v>
      </c>
    </row>
    <row r="687" spans="1:6" x14ac:dyDescent="0.25">
      <c r="A687" s="122"/>
      <c r="B687" s="123">
        <v>323</v>
      </c>
      <c r="C687" s="122" t="s">
        <v>154</v>
      </c>
      <c r="D687" s="124">
        <f>D688+D691+D696</f>
        <v>5050</v>
      </c>
      <c r="E687" s="124">
        <f t="shared" ref="E687:F687" si="78">E688+E691+E696</f>
        <v>5050</v>
      </c>
      <c r="F687" s="124">
        <f t="shared" si="78"/>
        <v>5050</v>
      </c>
    </row>
    <row r="688" spans="1:6" x14ac:dyDescent="0.25">
      <c r="A688" s="122"/>
      <c r="B688" s="123">
        <v>3231</v>
      </c>
      <c r="C688" s="122" t="s">
        <v>155</v>
      </c>
      <c r="D688" s="124">
        <f>D690</f>
        <v>50</v>
      </c>
      <c r="E688" s="124">
        <v>50</v>
      </c>
      <c r="F688" s="124">
        <v>50</v>
      </c>
    </row>
    <row r="689" spans="1:6" x14ac:dyDescent="0.25">
      <c r="A689" s="143" t="s">
        <v>704</v>
      </c>
      <c r="B689" s="130">
        <v>32311</v>
      </c>
      <c r="C689" s="129" t="s">
        <v>405</v>
      </c>
      <c r="D689" s="131">
        <v>0</v>
      </c>
      <c r="E689" s="124">
        <v>0</v>
      </c>
      <c r="F689" s="124">
        <v>0</v>
      </c>
    </row>
    <row r="690" spans="1:6" x14ac:dyDescent="0.25">
      <c r="A690" s="129" t="s">
        <v>705</v>
      </c>
      <c r="B690" s="130">
        <v>32319</v>
      </c>
      <c r="C690" s="129" t="s">
        <v>409</v>
      </c>
      <c r="D690" s="131">
        <v>50</v>
      </c>
      <c r="E690" s="131">
        <v>50</v>
      </c>
      <c r="F690" s="131">
        <v>50</v>
      </c>
    </row>
    <row r="691" spans="1:6" x14ac:dyDescent="0.25">
      <c r="A691" s="129"/>
      <c r="B691" s="123">
        <v>3232</v>
      </c>
      <c r="C691" s="122" t="s">
        <v>410</v>
      </c>
      <c r="D691" s="124">
        <f>D695+D692+D693+D694</f>
        <v>4000</v>
      </c>
      <c r="E691" s="124">
        <v>4000</v>
      </c>
      <c r="F691" s="124">
        <v>4000</v>
      </c>
    </row>
    <row r="692" spans="1:6" ht="30" x14ac:dyDescent="0.25">
      <c r="A692" s="143" t="s">
        <v>706</v>
      </c>
      <c r="B692" s="130">
        <v>32321</v>
      </c>
      <c r="C692" s="129" t="s">
        <v>412</v>
      </c>
      <c r="D692" s="131">
        <v>2000</v>
      </c>
      <c r="E692" s="131">
        <v>2000</v>
      </c>
      <c r="F692" s="131">
        <v>2000</v>
      </c>
    </row>
    <row r="693" spans="1:6" ht="30" x14ac:dyDescent="0.25">
      <c r="A693" s="143" t="s">
        <v>707</v>
      </c>
      <c r="B693" s="130">
        <v>32322</v>
      </c>
      <c r="C693" s="129" t="s">
        <v>414</v>
      </c>
      <c r="D693" s="131">
        <v>2000</v>
      </c>
      <c r="E693" s="131">
        <v>2000</v>
      </c>
      <c r="F693" s="131">
        <v>2000</v>
      </c>
    </row>
    <row r="694" spans="1:6" ht="30" x14ac:dyDescent="0.25">
      <c r="A694" s="143" t="s">
        <v>708</v>
      </c>
      <c r="B694" s="130">
        <v>32323</v>
      </c>
      <c r="C694" s="129" t="s">
        <v>416</v>
      </c>
      <c r="D694" s="131">
        <v>0</v>
      </c>
      <c r="E694" s="131">
        <v>0</v>
      </c>
      <c r="F694" s="131">
        <v>0</v>
      </c>
    </row>
    <row r="695" spans="1:6" x14ac:dyDescent="0.25">
      <c r="A695" s="129" t="s">
        <v>709</v>
      </c>
      <c r="B695" s="130">
        <v>32329</v>
      </c>
      <c r="C695" s="129" t="s">
        <v>567</v>
      </c>
      <c r="D695" s="131">
        <v>0</v>
      </c>
      <c r="E695" s="131">
        <v>0</v>
      </c>
      <c r="F695" s="131">
        <v>0</v>
      </c>
    </row>
    <row r="696" spans="1:6" x14ac:dyDescent="0.25">
      <c r="A696" s="122"/>
      <c r="B696" s="123">
        <v>3233</v>
      </c>
      <c r="C696" s="122" t="s">
        <v>157</v>
      </c>
      <c r="D696" s="124">
        <f>D697</f>
        <v>1000</v>
      </c>
      <c r="E696" s="124">
        <v>1000</v>
      </c>
      <c r="F696" s="124">
        <v>1000</v>
      </c>
    </row>
    <row r="697" spans="1:6" x14ac:dyDescent="0.25">
      <c r="A697" s="129" t="s">
        <v>710</v>
      </c>
      <c r="B697" s="130">
        <v>32339</v>
      </c>
      <c r="C697" s="129" t="s">
        <v>419</v>
      </c>
      <c r="D697" s="131">
        <v>1000</v>
      </c>
      <c r="E697" s="131">
        <v>1000</v>
      </c>
      <c r="F697" s="131">
        <v>1000</v>
      </c>
    </row>
    <row r="698" spans="1:6" x14ac:dyDescent="0.25">
      <c r="A698" s="122"/>
      <c r="B698" s="123">
        <v>324</v>
      </c>
      <c r="C698" s="122" t="s">
        <v>192</v>
      </c>
      <c r="D698" s="124">
        <f>D699</f>
        <v>11000</v>
      </c>
      <c r="E698" s="124">
        <f t="shared" ref="E698:F698" si="79">E699</f>
        <v>11000</v>
      </c>
      <c r="F698" s="124">
        <f t="shared" si="79"/>
        <v>11000</v>
      </c>
    </row>
    <row r="699" spans="1:6" x14ac:dyDescent="0.25">
      <c r="A699" s="122"/>
      <c r="B699" s="123">
        <v>3241</v>
      </c>
      <c r="C699" s="122" t="s">
        <v>192</v>
      </c>
      <c r="D699" s="124">
        <f t="shared" ref="D699:F699" si="80">D700</f>
        <v>11000</v>
      </c>
      <c r="E699" s="124">
        <f t="shared" si="80"/>
        <v>11000</v>
      </c>
      <c r="F699" s="124">
        <f t="shared" si="80"/>
        <v>11000</v>
      </c>
    </row>
    <row r="700" spans="1:6" ht="30" x14ac:dyDescent="0.25">
      <c r="A700" s="129" t="s">
        <v>711</v>
      </c>
      <c r="B700" s="130">
        <v>32412</v>
      </c>
      <c r="C700" s="116" t="s">
        <v>467</v>
      </c>
      <c r="D700" s="131">
        <v>11000</v>
      </c>
      <c r="E700" s="131">
        <v>11000</v>
      </c>
      <c r="F700" s="131">
        <v>11000</v>
      </c>
    </row>
    <row r="701" spans="1:6" x14ac:dyDescent="0.25">
      <c r="A701" s="122"/>
      <c r="B701" s="123">
        <v>329</v>
      </c>
      <c r="C701" s="122" t="s">
        <v>164</v>
      </c>
      <c r="D701" s="124">
        <f>D702+D704+D706</f>
        <v>1500</v>
      </c>
      <c r="E701" s="124">
        <f t="shared" ref="E701:F701" si="81">E702+E704+E706</f>
        <v>500</v>
      </c>
      <c r="F701" s="124">
        <f t="shared" si="81"/>
        <v>500</v>
      </c>
    </row>
    <row r="702" spans="1:6" x14ac:dyDescent="0.25">
      <c r="A702" s="122"/>
      <c r="B702" s="123">
        <v>3292</v>
      </c>
      <c r="C702" s="122" t="s">
        <v>166</v>
      </c>
      <c r="D702" s="124">
        <f>D703</f>
        <v>500</v>
      </c>
      <c r="E702" s="124">
        <f t="shared" ref="E702:F702" si="82">E703</f>
        <v>500</v>
      </c>
      <c r="F702" s="124">
        <f t="shared" si="82"/>
        <v>500</v>
      </c>
    </row>
    <row r="703" spans="1:6" x14ac:dyDescent="0.25">
      <c r="A703" s="129" t="s">
        <v>712</v>
      </c>
      <c r="B703" s="130">
        <v>32923</v>
      </c>
      <c r="C703" s="129" t="s">
        <v>713</v>
      </c>
      <c r="D703" s="131">
        <v>500</v>
      </c>
      <c r="E703" s="131">
        <v>500</v>
      </c>
      <c r="F703" s="131">
        <v>500</v>
      </c>
    </row>
    <row r="704" spans="1:6" x14ac:dyDescent="0.25">
      <c r="A704" s="122"/>
      <c r="B704" s="123">
        <v>3293</v>
      </c>
      <c r="C704" s="122" t="s">
        <v>167</v>
      </c>
      <c r="D704" s="124">
        <f>D705</f>
        <v>0</v>
      </c>
      <c r="E704" s="124">
        <v>0</v>
      </c>
      <c r="F704" s="124">
        <v>0</v>
      </c>
    </row>
    <row r="705" spans="1:6" x14ac:dyDescent="0.25">
      <c r="A705" s="129" t="s">
        <v>714</v>
      </c>
      <c r="B705" s="130">
        <v>32931</v>
      </c>
      <c r="C705" s="129" t="s">
        <v>167</v>
      </c>
      <c r="D705" s="131">
        <v>0</v>
      </c>
      <c r="E705" s="131">
        <v>0</v>
      </c>
      <c r="F705" s="131">
        <v>0</v>
      </c>
    </row>
    <row r="706" spans="1:6" x14ac:dyDescent="0.25">
      <c r="A706" s="122"/>
      <c r="B706" s="123">
        <v>3299</v>
      </c>
      <c r="C706" s="122" t="s">
        <v>164</v>
      </c>
      <c r="D706" s="124">
        <f>D707</f>
        <v>1000</v>
      </c>
      <c r="E706" s="124">
        <v>0</v>
      </c>
      <c r="F706" s="124">
        <v>0</v>
      </c>
    </row>
    <row r="707" spans="1:6" x14ac:dyDescent="0.25">
      <c r="A707" s="129" t="s">
        <v>715</v>
      </c>
      <c r="B707" s="130">
        <v>32999</v>
      </c>
      <c r="C707" s="129" t="s">
        <v>164</v>
      </c>
      <c r="D707" s="131">
        <v>1000</v>
      </c>
      <c r="E707" s="131">
        <v>0</v>
      </c>
      <c r="F707" s="131">
        <v>0</v>
      </c>
    </row>
    <row r="708" spans="1:6" x14ac:dyDescent="0.25">
      <c r="A708" s="129"/>
      <c r="B708" s="123">
        <v>4</v>
      </c>
      <c r="C708" s="122" t="s">
        <v>35</v>
      </c>
      <c r="D708" s="124">
        <f t="shared" ref="D708:F713" si="83">D709</f>
        <v>3000</v>
      </c>
      <c r="E708" s="124">
        <f t="shared" si="83"/>
        <v>1000</v>
      </c>
      <c r="F708" s="124">
        <f t="shared" si="83"/>
        <v>1000</v>
      </c>
    </row>
    <row r="709" spans="1:6" x14ac:dyDescent="0.25">
      <c r="A709" s="129"/>
      <c r="B709" s="123">
        <v>42</v>
      </c>
      <c r="C709" s="122" t="s">
        <v>80</v>
      </c>
      <c r="D709" s="124">
        <f>D713+D710</f>
        <v>3000</v>
      </c>
      <c r="E709" s="124">
        <f t="shared" ref="E709:F709" si="84">E713+E710</f>
        <v>1000</v>
      </c>
      <c r="F709" s="124">
        <f t="shared" si="84"/>
        <v>1000</v>
      </c>
    </row>
    <row r="710" spans="1:6" x14ac:dyDescent="0.25">
      <c r="A710" s="122"/>
      <c r="B710" s="123">
        <v>421</v>
      </c>
      <c r="C710" s="122" t="s">
        <v>177</v>
      </c>
      <c r="D710" s="124">
        <f>D711</f>
        <v>2000</v>
      </c>
      <c r="E710" s="124">
        <v>0</v>
      </c>
      <c r="F710" s="124">
        <v>0</v>
      </c>
    </row>
    <row r="711" spans="1:6" x14ac:dyDescent="0.25">
      <c r="A711" s="122"/>
      <c r="B711" s="123">
        <v>4212</v>
      </c>
      <c r="C711" s="122" t="s">
        <v>178</v>
      </c>
      <c r="D711" s="124">
        <f>D712</f>
        <v>2000</v>
      </c>
      <c r="E711" s="124">
        <v>0</v>
      </c>
      <c r="F711" s="124">
        <v>0</v>
      </c>
    </row>
    <row r="712" spans="1:6" x14ac:dyDescent="0.25">
      <c r="A712" s="143" t="s">
        <v>716</v>
      </c>
      <c r="B712" s="130">
        <v>42123</v>
      </c>
      <c r="C712" s="129" t="s">
        <v>530</v>
      </c>
      <c r="D712" s="131">
        <v>2000</v>
      </c>
      <c r="E712" s="131">
        <v>0</v>
      </c>
      <c r="F712" s="131">
        <v>0</v>
      </c>
    </row>
    <row r="713" spans="1:6" x14ac:dyDescent="0.25">
      <c r="A713" s="129"/>
      <c r="B713" s="123">
        <v>422</v>
      </c>
      <c r="C713" s="122" t="s">
        <v>502</v>
      </c>
      <c r="D713" s="124">
        <f t="shared" si="83"/>
        <v>1000</v>
      </c>
      <c r="E713" s="124">
        <f t="shared" si="83"/>
        <v>1000</v>
      </c>
      <c r="F713" s="124">
        <f t="shared" si="83"/>
        <v>1000</v>
      </c>
    </row>
    <row r="714" spans="1:6" x14ac:dyDescent="0.25">
      <c r="A714" s="129"/>
      <c r="B714" s="123">
        <v>4227</v>
      </c>
      <c r="C714" s="122" t="s">
        <v>182</v>
      </c>
      <c r="D714" s="124">
        <f>D716+D715</f>
        <v>1000</v>
      </c>
      <c r="E714" s="124">
        <f t="shared" ref="E714:F714" si="85">E716+E715</f>
        <v>1000</v>
      </c>
      <c r="F714" s="124">
        <f t="shared" si="85"/>
        <v>1000</v>
      </c>
    </row>
    <row r="715" spans="1:6" x14ac:dyDescent="0.25">
      <c r="A715" s="129" t="s">
        <v>717</v>
      </c>
      <c r="B715" s="130">
        <v>42271</v>
      </c>
      <c r="C715" s="129" t="s">
        <v>691</v>
      </c>
      <c r="D715" s="131">
        <v>500</v>
      </c>
      <c r="E715" s="131">
        <v>500</v>
      </c>
      <c r="F715" s="131">
        <v>500</v>
      </c>
    </row>
    <row r="716" spans="1:6" x14ac:dyDescent="0.25">
      <c r="A716" s="129" t="s">
        <v>718</v>
      </c>
      <c r="B716" s="130">
        <v>42273</v>
      </c>
      <c r="C716" s="129" t="s">
        <v>502</v>
      </c>
      <c r="D716" s="131">
        <v>500</v>
      </c>
      <c r="E716" s="131">
        <v>500</v>
      </c>
      <c r="F716" s="131">
        <v>500</v>
      </c>
    </row>
    <row r="717" spans="1:6" x14ac:dyDescent="0.25">
      <c r="A717" s="129"/>
      <c r="B717" s="123">
        <v>9</v>
      </c>
      <c r="C717" s="122" t="s">
        <v>71</v>
      </c>
      <c r="D717" s="124">
        <f t="shared" ref="D717:D718" si="86">D718</f>
        <v>0</v>
      </c>
      <c r="E717" s="124">
        <v>0</v>
      </c>
      <c r="F717" s="124">
        <v>0</v>
      </c>
    </row>
    <row r="718" spans="1:6" x14ac:dyDescent="0.25">
      <c r="A718" s="129"/>
      <c r="B718" s="123">
        <v>92</v>
      </c>
      <c r="C718" s="122" t="s">
        <v>72</v>
      </c>
      <c r="D718" s="124">
        <f t="shared" si="86"/>
        <v>0</v>
      </c>
      <c r="E718" s="124">
        <v>0</v>
      </c>
      <c r="F718" s="124">
        <v>0</v>
      </c>
    </row>
    <row r="719" spans="1:6" x14ac:dyDescent="0.25">
      <c r="A719" s="129"/>
      <c r="B719" s="123">
        <v>922</v>
      </c>
      <c r="C719" s="129" t="s">
        <v>270</v>
      </c>
      <c r="D719" s="124">
        <v>0</v>
      </c>
      <c r="E719" s="124">
        <v>0</v>
      </c>
      <c r="F719" s="124">
        <v>0</v>
      </c>
    </row>
    <row r="720" spans="1:6" x14ac:dyDescent="0.25">
      <c r="A720" s="129"/>
      <c r="B720" s="123">
        <v>9222</v>
      </c>
      <c r="C720" s="122" t="s">
        <v>533</v>
      </c>
      <c r="D720" s="124">
        <f>D721</f>
        <v>0</v>
      </c>
      <c r="E720" s="124">
        <v>0</v>
      </c>
      <c r="F720" s="124">
        <v>0</v>
      </c>
    </row>
    <row r="721" spans="1:6" x14ac:dyDescent="0.25">
      <c r="A721" s="129" t="s">
        <v>719</v>
      </c>
      <c r="B721" s="130">
        <v>92221</v>
      </c>
      <c r="C721" s="129" t="s">
        <v>535</v>
      </c>
      <c r="D721" s="131">
        <v>0</v>
      </c>
      <c r="E721" s="131">
        <v>0</v>
      </c>
      <c r="F721" s="131">
        <v>0</v>
      </c>
    </row>
    <row r="722" spans="1:6" ht="15.75" thickBot="1" x14ac:dyDescent="0.3">
      <c r="A722" s="172"/>
      <c r="B722" s="173"/>
      <c r="C722" s="172"/>
      <c r="D722" s="174"/>
      <c r="E722" s="174"/>
      <c r="F722" s="174"/>
    </row>
    <row r="723" spans="1:6" ht="15.75" thickTop="1" x14ac:dyDescent="0.25">
      <c r="A723" s="143"/>
      <c r="B723" s="175"/>
      <c r="C723" s="143"/>
      <c r="D723" s="176"/>
      <c r="E723" s="176"/>
    </row>
    <row r="724" spans="1:6" ht="15.75" x14ac:dyDescent="0.25">
      <c r="A724" s="103"/>
      <c r="B724" s="177"/>
      <c r="C724" s="178"/>
      <c r="D724" s="178"/>
      <c r="E724" s="178"/>
      <c r="F724" s="178"/>
    </row>
    <row r="725" spans="1:6" x14ac:dyDescent="0.25">
      <c r="A725" s="100" t="s">
        <v>761</v>
      </c>
      <c r="C725" s="100"/>
    </row>
    <row r="726" spans="1:6" x14ac:dyDescent="0.25">
      <c r="C726" s="100"/>
    </row>
    <row r="727" spans="1:6" x14ac:dyDescent="0.25">
      <c r="C727" s="100"/>
    </row>
    <row r="728" spans="1:6" x14ac:dyDescent="0.25">
      <c r="B728" s="100" t="s">
        <v>720</v>
      </c>
      <c r="C728" s="100"/>
      <c r="D728" s="341" t="s">
        <v>721</v>
      </c>
      <c r="E728" s="341"/>
      <c r="F728" s="341"/>
    </row>
    <row r="729" spans="1:6" x14ac:dyDescent="0.25">
      <c r="C729" s="100"/>
    </row>
    <row r="730" spans="1:6" x14ac:dyDescent="0.25">
      <c r="B730" s="100" t="s">
        <v>722</v>
      </c>
      <c r="C730" s="100"/>
      <c r="D730" s="341" t="s">
        <v>723</v>
      </c>
      <c r="E730" s="341"/>
      <c r="F730" s="341"/>
    </row>
    <row r="731" spans="1:6" x14ac:dyDescent="0.25">
      <c r="C731" s="100"/>
    </row>
    <row r="732" spans="1:6" x14ac:dyDescent="0.25">
      <c r="B732" s="341" t="s">
        <v>724</v>
      </c>
      <c r="C732" s="341"/>
      <c r="D732" s="341"/>
    </row>
    <row r="733" spans="1:6" x14ac:dyDescent="0.25">
      <c r="C733" s="100"/>
    </row>
    <row r="734" spans="1:6" x14ac:dyDescent="0.25">
      <c r="B734" s="341" t="s">
        <v>725</v>
      </c>
      <c r="C734" s="341"/>
      <c r="D734" s="341"/>
    </row>
  </sheetData>
  <mergeCells count="42">
    <mergeCell ref="A335:C335"/>
    <mergeCell ref="D728:F728"/>
    <mergeCell ref="D730:F730"/>
    <mergeCell ref="B732:D732"/>
    <mergeCell ref="B734:D734"/>
    <mergeCell ref="A334:C334"/>
    <mergeCell ref="A297:C297"/>
    <mergeCell ref="A312:C312"/>
    <mergeCell ref="A313:C313"/>
    <mergeCell ref="A315:C315"/>
    <mergeCell ref="A323:C323"/>
    <mergeCell ref="A325:C325"/>
    <mergeCell ref="A327:C327"/>
    <mergeCell ref="A333:C333"/>
    <mergeCell ref="A296:C296"/>
    <mergeCell ref="A155:C155"/>
    <mergeCell ref="A156:C156"/>
    <mergeCell ref="A157:C157"/>
    <mergeCell ref="A158:C158"/>
    <mergeCell ref="A159:C159"/>
    <mergeCell ref="A160:C160"/>
    <mergeCell ref="A161:C161"/>
    <mergeCell ref="A275:C275"/>
    <mergeCell ref="A276:C276"/>
    <mergeCell ref="A277:C277"/>
    <mergeCell ref="A295:C295"/>
    <mergeCell ref="A19:C19"/>
    <mergeCell ref="A20:C20"/>
    <mergeCell ref="D16:D17"/>
    <mergeCell ref="E16:E17"/>
    <mergeCell ref="F152:F153"/>
    <mergeCell ref="A45:C45"/>
    <mergeCell ref="A152:A153"/>
    <mergeCell ref="B152:B153"/>
    <mergeCell ref="C152:C153"/>
    <mergeCell ref="D152:D153"/>
    <mergeCell ref="E152:E153"/>
    <mergeCell ref="B15:C15"/>
    <mergeCell ref="A16:A17"/>
    <mergeCell ref="B16:B17"/>
    <mergeCell ref="C16:C17"/>
    <mergeCell ref="F16:F17"/>
  </mergeCells>
  <pageMargins left="0.7" right="0.7" top="0.75" bottom="0.75" header="0.3" footer="0.3"/>
  <pageSetup paperSize="9" scale="73" fitToHeight="0" orientation="portrait" horizontalDpi="4294967293" verticalDpi="0" r:id="rId1"/>
  <rowBreaks count="14" manualBreakCount="14">
    <brk id="44" max="16383" man="1"/>
    <brk id="97" max="16383" man="1"/>
    <brk id="134" max="16383" man="1"/>
    <brk id="151" max="16383" man="1"/>
    <brk id="212" max="16383" man="1"/>
    <brk id="274" max="16383" man="1"/>
    <brk id="332" max="16383" man="1"/>
    <brk id="377" max="16383" man="1"/>
    <brk id="438" max="16383" man="1"/>
    <brk id="484" max="16383" man="1"/>
    <brk id="547" max="16383" man="1"/>
    <brk id="586" max="16383" man="1"/>
    <brk id="645" max="16383" man="1"/>
    <brk id="70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0EB95-810B-4804-A061-9AC387AFF265}">
  <dimension ref="A3:F18"/>
  <sheetViews>
    <sheetView workbookViewId="0">
      <selection activeCell="B18" sqref="B18"/>
    </sheetView>
  </sheetViews>
  <sheetFormatPr defaultRowHeight="15" x14ac:dyDescent="0.25"/>
  <cols>
    <col min="1" max="1" width="11.7109375" bestFit="1" customWidth="1"/>
    <col min="2" max="2" width="32" customWidth="1"/>
    <col min="4" max="4" width="22.85546875" customWidth="1"/>
  </cols>
  <sheetData>
    <row r="3" spans="1:6" x14ac:dyDescent="0.25">
      <c r="A3" s="277" t="s">
        <v>728</v>
      </c>
      <c r="B3" s="281" t="s">
        <v>222</v>
      </c>
      <c r="F3" s="279"/>
    </row>
    <row r="4" spans="1:6" x14ac:dyDescent="0.25">
      <c r="A4" s="277" t="s">
        <v>729</v>
      </c>
      <c r="B4" s="282" t="s">
        <v>735</v>
      </c>
      <c r="F4" s="279"/>
    </row>
    <row r="5" spans="1:6" x14ac:dyDescent="0.25">
      <c r="A5" s="277"/>
      <c r="F5" s="279"/>
    </row>
    <row r="6" spans="1:6" x14ac:dyDescent="0.25">
      <c r="A6" s="277" t="s">
        <v>730</v>
      </c>
      <c r="B6" s="278"/>
      <c r="F6" s="279"/>
    </row>
    <row r="7" spans="1:6" x14ac:dyDescent="0.25">
      <c r="A7" s="280"/>
    </row>
    <row r="8" spans="1:6" x14ac:dyDescent="0.25">
      <c r="A8" s="280"/>
    </row>
    <row r="9" spans="1:6" x14ac:dyDescent="0.25">
      <c r="A9" s="342" t="s">
        <v>720</v>
      </c>
      <c r="B9" s="342"/>
      <c r="D9" s="342" t="s">
        <v>721</v>
      </c>
      <c r="E9" s="342"/>
    </row>
    <row r="10" spans="1:6" x14ac:dyDescent="0.25">
      <c r="A10" s="280"/>
    </row>
    <row r="11" spans="1:6" x14ac:dyDescent="0.25">
      <c r="A11" s="342" t="s">
        <v>731</v>
      </c>
      <c r="B11" s="342"/>
      <c r="D11" s="342" t="s">
        <v>732</v>
      </c>
      <c r="E11" s="342"/>
    </row>
    <row r="12" spans="1:6" x14ac:dyDescent="0.25">
      <c r="A12" s="280"/>
    </row>
    <row r="13" spans="1:6" x14ac:dyDescent="0.25">
      <c r="A13" s="280"/>
    </row>
    <row r="14" spans="1:6" x14ac:dyDescent="0.25">
      <c r="A14" s="280"/>
    </row>
    <row r="15" spans="1:6" x14ac:dyDescent="0.25">
      <c r="A15" s="280"/>
      <c r="B15" s="342" t="s">
        <v>733</v>
      </c>
      <c r="C15" s="342"/>
      <c r="D15" s="342"/>
    </row>
    <row r="16" spans="1:6" x14ac:dyDescent="0.25">
      <c r="A16" s="280"/>
    </row>
    <row r="17" spans="1:4" x14ac:dyDescent="0.25">
      <c r="A17" s="280"/>
      <c r="B17" s="342" t="s">
        <v>734</v>
      </c>
      <c r="C17" s="342"/>
      <c r="D17" s="342"/>
    </row>
    <row r="18" spans="1:4" x14ac:dyDescent="0.25">
      <c r="A18" s="280"/>
    </row>
  </sheetData>
  <mergeCells count="6">
    <mergeCell ref="B17:D17"/>
    <mergeCell ref="A9:B9"/>
    <mergeCell ref="D9:E9"/>
    <mergeCell ref="A11:B11"/>
    <mergeCell ref="D11:E11"/>
    <mergeCell ref="B15:D1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 Sažetak</vt:lpstr>
      <vt:lpstr> Račun prihoda i rashoda</vt:lpstr>
      <vt:lpstr> Račun financiranja</vt:lpstr>
      <vt:lpstr>Posebni dio</vt:lpstr>
      <vt:lpstr>Ukupni plan</vt:lpstr>
      <vt:lpstr>List1</vt:lpstr>
      <vt:lpstr>' Račun financiranja'!Podrucje_ispisa</vt:lpstr>
      <vt:lpstr>' Račun prihoda i rashoda'!Podrucje_ispisa</vt:lpstr>
      <vt:lpstr>' Sažetak'!Podrucje_ispisa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2024-12-10T08:19:04Z</dcterms:modified>
</cp:coreProperties>
</file>