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BB09B3AB-9E4C-41BC-B1BF-5D405C1A15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Sažetak" sheetId="2" r:id="rId1"/>
    <sheet name=" Račun prihoda i rashoda" sheetId="4" r:id="rId2"/>
    <sheet name=" Račun financiranja" sheetId="5" r:id="rId3"/>
    <sheet name="Posebni dio" sheetId="6" r:id="rId4"/>
    <sheet name="Ukupni plan" sheetId="7" r:id="rId5"/>
    <sheet name="List1" sheetId="8" r:id="rId6"/>
  </sheets>
  <definedNames>
    <definedName name="_xlnm.Print_Area" localSheetId="2">' Račun financiranja'!$A$1:$F$32</definedName>
    <definedName name="_xlnm.Print_Area" localSheetId="1">' Račun prihoda i rashoda'!$A$1:$F$172</definedName>
    <definedName name="_xlnm.Print_Area" localSheetId="0">' Sažetak'!$A$1:$I$42</definedName>
    <definedName name="_xlnm.Print_Area" localSheetId="3">'Posebni dio'!$A$1:$F$776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1" i="4" l="1"/>
  <c r="F101" i="4" s="1"/>
  <c r="D102" i="4"/>
  <c r="E102" i="4" s="1"/>
  <c r="D103" i="4"/>
  <c r="D104" i="4"/>
  <c r="D105" i="4"/>
  <c r="D55" i="4"/>
  <c r="D56" i="4"/>
  <c r="F102" i="4"/>
  <c r="E103" i="4"/>
  <c r="F103" i="4"/>
  <c r="E104" i="4"/>
  <c r="F104" i="4"/>
  <c r="E105" i="4"/>
  <c r="F105" i="4"/>
  <c r="E106" i="4"/>
  <c r="F106" i="4"/>
  <c r="E107" i="4"/>
  <c r="F107" i="4"/>
  <c r="E108" i="4"/>
  <c r="F108" i="4"/>
  <c r="E109" i="4"/>
  <c r="F109" i="4"/>
  <c r="E110" i="4"/>
  <c r="F110" i="4"/>
  <c r="E111" i="4"/>
  <c r="F111" i="4"/>
  <c r="E112" i="4"/>
  <c r="F112" i="4"/>
  <c r="E113" i="4"/>
  <c r="F113" i="4"/>
  <c r="E114" i="4"/>
  <c r="F114" i="4"/>
  <c r="E115" i="4"/>
  <c r="F115" i="4"/>
  <c r="E116" i="4"/>
  <c r="F116" i="4"/>
  <c r="E117" i="4"/>
  <c r="F117" i="4"/>
  <c r="E118" i="4"/>
  <c r="F118" i="4"/>
  <c r="E119" i="4"/>
  <c r="F119" i="4"/>
  <c r="E120" i="4"/>
  <c r="F120" i="4"/>
  <c r="E121" i="4"/>
  <c r="F121" i="4"/>
  <c r="E122" i="4"/>
  <c r="F122" i="4"/>
  <c r="E123" i="4"/>
  <c r="F123" i="4"/>
  <c r="E124" i="4"/>
  <c r="F124" i="4"/>
  <c r="E125" i="4"/>
  <c r="F125" i="4"/>
  <c r="E126" i="4"/>
  <c r="F126" i="4"/>
  <c r="E127" i="4"/>
  <c r="F127" i="4"/>
  <c r="E128" i="4"/>
  <c r="F128" i="4"/>
  <c r="E129" i="4"/>
  <c r="F129" i="4"/>
  <c r="E130" i="4"/>
  <c r="F130" i="4"/>
  <c r="E131" i="4"/>
  <c r="F131" i="4"/>
  <c r="E132" i="4"/>
  <c r="F132" i="4"/>
  <c r="E133" i="4"/>
  <c r="F133" i="4"/>
  <c r="E134" i="4"/>
  <c r="F134" i="4"/>
  <c r="E135" i="4"/>
  <c r="F135" i="4"/>
  <c r="E136" i="4"/>
  <c r="F136" i="4"/>
  <c r="E137" i="4"/>
  <c r="F137" i="4"/>
  <c r="E138" i="4"/>
  <c r="F138" i="4"/>
  <c r="E139" i="4"/>
  <c r="F139" i="4"/>
  <c r="E140" i="4"/>
  <c r="F140" i="4"/>
  <c r="E141" i="4"/>
  <c r="F141" i="4"/>
  <c r="E142" i="4"/>
  <c r="F142" i="4"/>
  <c r="E143" i="4"/>
  <c r="F143" i="4"/>
  <c r="E144" i="4"/>
  <c r="F144" i="4"/>
  <c r="E145" i="4"/>
  <c r="F145" i="4"/>
  <c r="E146" i="4"/>
  <c r="F146" i="4"/>
  <c r="E147" i="4"/>
  <c r="F147" i="4"/>
  <c r="E148" i="4"/>
  <c r="F148" i="4"/>
  <c r="E149" i="4"/>
  <c r="F149" i="4"/>
  <c r="E150" i="4"/>
  <c r="F150" i="4"/>
  <c r="E151" i="4"/>
  <c r="F151" i="4"/>
  <c r="E152" i="4"/>
  <c r="F152" i="4"/>
  <c r="E153" i="4"/>
  <c r="F153" i="4"/>
  <c r="E154" i="4"/>
  <c r="F154" i="4"/>
  <c r="E155" i="4"/>
  <c r="F155" i="4"/>
  <c r="E156" i="4"/>
  <c r="F156" i="4"/>
  <c r="E157" i="4"/>
  <c r="F157" i="4"/>
  <c r="E158" i="4"/>
  <c r="F158" i="4"/>
  <c r="E159" i="4"/>
  <c r="F159" i="4"/>
  <c r="E160" i="4"/>
  <c r="F160" i="4"/>
  <c r="E101" i="4"/>
  <c r="E57" i="4"/>
  <c r="F57" i="4"/>
  <c r="E58" i="4"/>
  <c r="F58" i="4"/>
  <c r="E59" i="4"/>
  <c r="F59" i="4"/>
  <c r="E60" i="4"/>
  <c r="F60" i="4"/>
  <c r="E61" i="4"/>
  <c r="F61" i="4"/>
  <c r="E62" i="4"/>
  <c r="F62" i="4"/>
  <c r="E63" i="4"/>
  <c r="F63" i="4"/>
  <c r="E64" i="4"/>
  <c r="F64" i="4"/>
  <c r="E65" i="4"/>
  <c r="F65" i="4"/>
  <c r="E66" i="4"/>
  <c r="F66" i="4"/>
  <c r="E67" i="4"/>
  <c r="F67" i="4"/>
  <c r="E68" i="4"/>
  <c r="F68" i="4"/>
  <c r="E69" i="4"/>
  <c r="F69" i="4"/>
  <c r="E70" i="4"/>
  <c r="F70" i="4"/>
  <c r="E71" i="4"/>
  <c r="F71" i="4"/>
  <c r="E72" i="4"/>
  <c r="F72" i="4"/>
  <c r="E73" i="4"/>
  <c r="F73" i="4"/>
  <c r="E74" i="4"/>
  <c r="F74" i="4"/>
  <c r="E75" i="4"/>
  <c r="F75" i="4"/>
  <c r="E76" i="4"/>
  <c r="F76" i="4"/>
  <c r="E77" i="4"/>
  <c r="F77" i="4"/>
  <c r="E78" i="4"/>
  <c r="F78" i="4"/>
  <c r="E79" i="4"/>
  <c r="F79" i="4"/>
  <c r="E80" i="4"/>
  <c r="F80" i="4"/>
  <c r="E81" i="4"/>
  <c r="F81" i="4"/>
  <c r="E82" i="4"/>
  <c r="F82" i="4"/>
  <c r="E83" i="4"/>
  <c r="F83" i="4"/>
  <c r="E84" i="4"/>
  <c r="F84" i="4"/>
  <c r="E85" i="4"/>
  <c r="F85" i="4"/>
  <c r="E86" i="4"/>
  <c r="F86" i="4"/>
  <c r="E87" i="4"/>
  <c r="F87" i="4"/>
  <c r="E88" i="4"/>
  <c r="F88" i="4"/>
  <c r="E89" i="4"/>
  <c r="F89" i="4"/>
  <c r="E90" i="4"/>
  <c r="F90" i="4"/>
  <c r="E91" i="4"/>
  <c r="F91" i="4"/>
  <c r="E92" i="4"/>
  <c r="F92" i="4"/>
  <c r="E93" i="4"/>
  <c r="F93" i="4"/>
  <c r="E94" i="4"/>
  <c r="F94" i="4"/>
  <c r="E95" i="4"/>
  <c r="F95" i="4"/>
  <c r="E96" i="4"/>
  <c r="F96" i="4"/>
  <c r="E97" i="4"/>
  <c r="F97" i="4"/>
  <c r="F46" i="4"/>
  <c r="F47" i="4"/>
  <c r="F48" i="4"/>
  <c r="F49" i="4"/>
  <c r="F45" i="4"/>
  <c r="E34" i="4"/>
  <c r="F34" i="4"/>
  <c r="E35" i="4"/>
  <c r="F35" i="4"/>
  <c r="E36" i="4"/>
  <c r="F36" i="4"/>
  <c r="E37" i="4"/>
  <c r="F37" i="4"/>
  <c r="E38" i="4"/>
  <c r="F38" i="4"/>
  <c r="E39" i="4"/>
  <c r="F39" i="4"/>
  <c r="E40" i="4"/>
  <c r="F40" i="4"/>
  <c r="F41" i="4"/>
  <c r="E22" i="4"/>
  <c r="F22" i="4"/>
  <c r="F23" i="4"/>
  <c r="E24" i="4"/>
  <c r="F24" i="4"/>
  <c r="E25" i="4"/>
  <c r="F25" i="4"/>
  <c r="E26" i="4"/>
  <c r="F26" i="4"/>
  <c r="E27" i="4"/>
  <c r="F27" i="4"/>
  <c r="F21" i="4"/>
  <c r="E21" i="4"/>
  <c r="E10" i="4"/>
  <c r="F10" i="4"/>
  <c r="E11" i="4"/>
  <c r="F11" i="4"/>
  <c r="E12" i="4"/>
  <c r="F12" i="4"/>
  <c r="E13" i="4"/>
  <c r="F13" i="4"/>
  <c r="E14" i="4"/>
  <c r="F14" i="4"/>
  <c r="F15" i="4"/>
  <c r="F16" i="4"/>
  <c r="F17" i="4"/>
  <c r="E168" i="4"/>
  <c r="F168" i="4"/>
  <c r="E169" i="4"/>
  <c r="F169" i="4"/>
  <c r="E170" i="4"/>
  <c r="F170" i="4"/>
  <c r="E171" i="4"/>
  <c r="F171" i="4"/>
  <c r="E172" i="4"/>
  <c r="F172" i="4"/>
  <c r="F167" i="4"/>
  <c r="E167" i="4"/>
  <c r="D23" i="6"/>
  <c r="D34" i="6"/>
  <c r="E34" i="6" s="1"/>
  <c r="D65" i="6"/>
  <c r="F65" i="6" s="1"/>
  <c r="D66" i="6"/>
  <c r="E66" i="6" s="1"/>
  <c r="D57" i="6"/>
  <c r="E57" i="6" s="1"/>
  <c r="D47" i="6"/>
  <c r="E47" i="6" s="1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5" i="6"/>
  <c r="E36" i="6"/>
  <c r="E37" i="6"/>
  <c r="E38" i="6"/>
  <c r="E39" i="6"/>
  <c r="E40" i="6"/>
  <c r="E41" i="6"/>
  <c r="E42" i="6"/>
  <c r="E43" i="6"/>
  <c r="E44" i="6"/>
  <c r="E45" i="6"/>
  <c r="E46" i="6"/>
  <c r="E48" i="6"/>
  <c r="E49" i="6"/>
  <c r="E50" i="6"/>
  <c r="E51" i="6"/>
  <c r="E52" i="6"/>
  <c r="E53" i="6"/>
  <c r="E54" i="6"/>
  <c r="E55" i="6"/>
  <c r="E56" i="6"/>
  <c r="E58" i="6"/>
  <c r="E59" i="6"/>
  <c r="E60" i="6"/>
  <c r="E61" i="6"/>
  <c r="E62" i="6"/>
  <c r="E63" i="6"/>
  <c r="E64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574" i="6"/>
  <c r="E575" i="6"/>
  <c r="E576" i="6"/>
  <c r="E577" i="6"/>
  <c r="E578" i="6"/>
  <c r="E579" i="6"/>
  <c r="E580" i="6"/>
  <c r="E581" i="6"/>
  <c r="E582" i="6"/>
  <c r="E583" i="6"/>
  <c r="E584" i="6"/>
  <c r="E585" i="6"/>
  <c r="E586" i="6"/>
  <c r="E587" i="6"/>
  <c r="E588" i="6"/>
  <c r="E589" i="6"/>
  <c r="E590" i="6"/>
  <c r="E591" i="6"/>
  <c r="E592" i="6"/>
  <c r="E593" i="6"/>
  <c r="E594" i="6"/>
  <c r="E595" i="6"/>
  <c r="E596" i="6"/>
  <c r="E597" i="6"/>
  <c r="E598" i="6"/>
  <c r="E599" i="6"/>
  <c r="E600" i="6"/>
  <c r="E601" i="6"/>
  <c r="E602" i="6"/>
  <c r="E603" i="6"/>
  <c r="E604" i="6"/>
  <c r="E605" i="6"/>
  <c r="E606" i="6"/>
  <c r="E607" i="6"/>
  <c r="E608" i="6"/>
  <c r="E609" i="6"/>
  <c r="E610" i="6"/>
  <c r="E611" i="6"/>
  <c r="E612" i="6"/>
  <c r="E613" i="6"/>
  <c r="E614" i="6"/>
  <c r="E615" i="6"/>
  <c r="E616" i="6"/>
  <c r="E617" i="6"/>
  <c r="E618" i="6"/>
  <c r="E619" i="6"/>
  <c r="E620" i="6"/>
  <c r="E621" i="6"/>
  <c r="E622" i="6"/>
  <c r="E623" i="6"/>
  <c r="E624" i="6"/>
  <c r="E625" i="6"/>
  <c r="E626" i="6"/>
  <c r="E627" i="6"/>
  <c r="E628" i="6"/>
  <c r="E629" i="6"/>
  <c r="E630" i="6"/>
  <c r="E631" i="6"/>
  <c r="E632" i="6"/>
  <c r="E633" i="6"/>
  <c r="E634" i="6"/>
  <c r="E635" i="6"/>
  <c r="E636" i="6"/>
  <c r="E637" i="6"/>
  <c r="E638" i="6"/>
  <c r="E639" i="6"/>
  <c r="E640" i="6"/>
  <c r="E641" i="6"/>
  <c r="E642" i="6"/>
  <c r="E643" i="6"/>
  <c r="E644" i="6"/>
  <c r="E645" i="6"/>
  <c r="E646" i="6"/>
  <c r="E647" i="6"/>
  <c r="E648" i="6"/>
  <c r="E649" i="6"/>
  <c r="E650" i="6"/>
  <c r="E651" i="6"/>
  <c r="E652" i="6"/>
  <c r="E653" i="6"/>
  <c r="E654" i="6"/>
  <c r="E655" i="6"/>
  <c r="E656" i="6"/>
  <c r="E657" i="6"/>
  <c r="E658" i="6"/>
  <c r="E659" i="6"/>
  <c r="E660" i="6"/>
  <c r="E661" i="6"/>
  <c r="E662" i="6"/>
  <c r="E663" i="6"/>
  <c r="E664" i="6"/>
  <c r="E665" i="6"/>
  <c r="E666" i="6"/>
  <c r="E667" i="6"/>
  <c r="E668" i="6"/>
  <c r="E669" i="6"/>
  <c r="E670" i="6"/>
  <c r="E671" i="6"/>
  <c r="E672" i="6"/>
  <c r="E673" i="6"/>
  <c r="E674" i="6"/>
  <c r="E675" i="6"/>
  <c r="E676" i="6"/>
  <c r="E677" i="6"/>
  <c r="E678" i="6"/>
  <c r="E679" i="6"/>
  <c r="E680" i="6"/>
  <c r="E681" i="6"/>
  <c r="E682" i="6"/>
  <c r="E683" i="6"/>
  <c r="E684" i="6"/>
  <c r="E685" i="6"/>
  <c r="E686" i="6"/>
  <c r="E687" i="6"/>
  <c r="E688" i="6"/>
  <c r="E689" i="6"/>
  <c r="E690" i="6"/>
  <c r="E691" i="6"/>
  <c r="E692" i="6"/>
  <c r="E693" i="6"/>
  <c r="E694" i="6"/>
  <c r="E695" i="6"/>
  <c r="E696" i="6"/>
  <c r="E697" i="6"/>
  <c r="E698" i="6"/>
  <c r="E699" i="6"/>
  <c r="E700" i="6"/>
  <c r="E701" i="6"/>
  <c r="E702" i="6"/>
  <c r="E703" i="6"/>
  <c r="E704" i="6"/>
  <c r="E705" i="6"/>
  <c r="E706" i="6"/>
  <c r="E707" i="6"/>
  <c r="E708" i="6"/>
  <c r="E709" i="6"/>
  <c r="E710" i="6"/>
  <c r="E711" i="6"/>
  <c r="E712" i="6"/>
  <c r="E713" i="6"/>
  <c r="E714" i="6"/>
  <c r="E715" i="6"/>
  <c r="E716" i="6"/>
  <c r="E717" i="6"/>
  <c r="E718" i="6"/>
  <c r="E719" i="6"/>
  <c r="E720" i="6"/>
  <c r="E721" i="6"/>
  <c r="E722" i="6"/>
  <c r="E723" i="6"/>
  <c r="E724" i="6"/>
  <c r="E725" i="6"/>
  <c r="E726" i="6"/>
  <c r="E727" i="6"/>
  <c r="E728" i="6"/>
  <c r="E729" i="6"/>
  <c r="E730" i="6"/>
  <c r="E731" i="6"/>
  <c r="E732" i="6"/>
  <c r="E733" i="6"/>
  <c r="E734" i="6"/>
  <c r="E735" i="6"/>
  <c r="E736" i="6"/>
  <c r="E737" i="6"/>
  <c r="E738" i="6"/>
  <c r="E739" i="6"/>
  <c r="E740" i="6"/>
  <c r="E741" i="6"/>
  <c r="E742" i="6"/>
  <c r="E743" i="6"/>
  <c r="E744" i="6"/>
  <c r="E745" i="6"/>
  <c r="E746" i="6"/>
  <c r="E747" i="6"/>
  <c r="E748" i="6"/>
  <c r="E749" i="6"/>
  <c r="E750" i="6"/>
  <c r="E751" i="6"/>
  <c r="E752" i="6"/>
  <c r="E753" i="6"/>
  <c r="E754" i="6"/>
  <c r="E755" i="6"/>
  <c r="E756" i="6"/>
  <c r="E757" i="6"/>
  <c r="E758" i="6"/>
  <c r="E759" i="6"/>
  <c r="E760" i="6"/>
  <c r="E761" i="6"/>
  <c r="E762" i="6"/>
  <c r="E763" i="6"/>
  <c r="E764" i="6"/>
  <c r="E765" i="6"/>
  <c r="E766" i="6"/>
  <c r="E767" i="6"/>
  <c r="E768" i="6"/>
  <c r="E769" i="6"/>
  <c r="E770" i="6"/>
  <c r="E771" i="6"/>
  <c r="E772" i="6"/>
  <c r="E773" i="6"/>
  <c r="E774" i="6"/>
  <c r="E775" i="6"/>
  <c r="E776" i="6"/>
  <c r="E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F760" i="6"/>
  <c r="F761" i="6"/>
  <c r="F762" i="6"/>
  <c r="F763" i="6"/>
  <c r="F764" i="6"/>
  <c r="F765" i="6"/>
  <c r="F766" i="6"/>
  <c r="F767" i="6"/>
  <c r="F768" i="6"/>
  <c r="F769" i="6"/>
  <c r="F770" i="6"/>
  <c r="F771" i="6"/>
  <c r="F772" i="6"/>
  <c r="F773" i="6"/>
  <c r="F774" i="6"/>
  <c r="F775" i="6"/>
  <c r="F776" i="6"/>
  <c r="F20" i="6"/>
  <c r="F19" i="6"/>
  <c r="F10" i="6"/>
  <c r="E10" i="6"/>
  <c r="F13" i="6"/>
  <c r="H10" i="2"/>
  <c r="G42" i="2"/>
  <c r="H42" i="2"/>
  <c r="H41" i="2"/>
  <c r="G41" i="2"/>
  <c r="I24" i="2"/>
  <c r="I25" i="2" s="1"/>
  <c r="I15" i="2"/>
  <c r="H15" i="2"/>
  <c r="I14" i="2"/>
  <c r="H14" i="2"/>
  <c r="G13" i="2"/>
  <c r="I13" i="2" s="1"/>
  <c r="I12" i="2"/>
  <c r="H12" i="2"/>
  <c r="I11" i="2"/>
  <c r="H11" i="2"/>
  <c r="G10" i="2"/>
  <c r="I10" i="2" s="1"/>
  <c r="F34" i="6" l="1"/>
  <c r="E65" i="6"/>
  <c r="G16" i="2"/>
  <c r="I16" i="2" s="1"/>
  <c r="H13" i="2"/>
  <c r="H16" i="2" l="1"/>
  <c r="F727" i="7" l="1"/>
  <c r="F726" i="7"/>
  <c r="D726" i="7"/>
  <c r="F725" i="7"/>
  <c r="F724" i="7"/>
  <c r="D724" i="7"/>
  <c r="D723" i="7"/>
  <c r="F723" i="7" s="1"/>
  <c r="F722" i="7"/>
  <c r="F721" i="7"/>
  <c r="F720" i="7"/>
  <c r="D720" i="7"/>
  <c r="F719" i="7"/>
  <c r="D719" i="7"/>
  <c r="F718" i="7"/>
  <c r="F717" i="7"/>
  <c r="D717" i="7"/>
  <c r="F716" i="7"/>
  <c r="D716" i="7"/>
  <c r="F715" i="7"/>
  <c r="D715" i="7"/>
  <c r="F714" i="7"/>
  <c r="D714" i="7"/>
  <c r="F713" i="7"/>
  <c r="D712" i="7"/>
  <c r="F712" i="7" s="1"/>
  <c r="F711" i="7"/>
  <c r="F710" i="7"/>
  <c r="D710" i="7"/>
  <c r="F709" i="7"/>
  <c r="D708" i="7"/>
  <c r="D707" i="7" s="1"/>
  <c r="F707" i="7" s="1"/>
  <c r="F706" i="7"/>
  <c r="F705" i="7"/>
  <c r="D705" i="7"/>
  <c r="F704" i="7"/>
  <c r="D704" i="7"/>
  <c r="F703" i="7"/>
  <c r="F702" i="7"/>
  <c r="D702" i="7"/>
  <c r="F701" i="7"/>
  <c r="F700" i="7"/>
  <c r="F699" i="7"/>
  <c r="F698" i="7"/>
  <c r="D697" i="7"/>
  <c r="F697" i="7" s="1"/>
  <c r="F696" i="7"/>
  <c r="F695" i="7"/>
  <c r="D694" i="7"/>
  <c r="F694" i="7" s="1"/>
  <c r="F692" i="7"/>
  <c r="F691" i="7"/>
  <c r="D691" i="7"/>
  <c r="F690" i="7"/>
  <c r="F689" i="7"/>
  <c r="F688" i="7"/>
  <c r="D687" i="7"/>
  <c r="F687" i="7" s="1"/>
  <c r="F686" i="7"/>
  <c r="F685" i="7"/>
  <c r="D685" i="7"/>
  <c r="F684" i="7"/>
  <c r="D683" i="7"/>
  <c r="F683" i="7" s="1"/>
  <c r="F681" i="7"/>
  <c r="F680" i="7"/>
  <c r="D680" i="7"/>
  <c r="D677" i="7" s="1"/>
  <c r="F679" i="7"/>
  <c r="F678" i="7"/>
  <c r="F675" i="7"/>
  <c r="F674" i="7"/>
  <c r="F673" i="7"/>
  <c r="F672" i="7"/>
  <c r="F671" i="7"/>
  <c r="D671" i="7"/>
  <c r="F670" i="7"/>
  <c r="D670" i="7"/>
  <c r="F669" i="7"/>
  <c r="D669" i="7"/>
  <c r="E667" i="7"/>
  <c r="F666" i="7"/>
  <c r="F665" i="7"/>
  <c r="D665" i="7"/>
  <c r="D664" i="7"/>
  <c r="F664" i="7" s="1"/>
  <c r="F661" i="7"/>
  <c r="F660" i="7"/>
  <c r="D660" i="7"/>
  <c r="D659" i="7"/>
  <c r="F659" i="7" s="1"/>
  <c r="F658" i="7"/>
  <c r="F657" i="7"/>
  <c r="D656" i="7"/>
  <c r="F656" i="7" s="1"/>
  <c r="F655" i="7"/>
  <c r="D654" i="7"/>
  <c r="F654" i="7" s="1"/>
  <c r="F653" i="7"/>
  <c r="D652" i="7"/>
  <c r="F652" i="7" s="1"/>
  <c r="F651" i="7"/>
  <c r="F650" i="7"/>
  <c r="F649" i="7"/>
  <c r="D649" i="7"/>
  <c r="D648" i="7"/>
  <c r="F648" i="7" s="1"/>
  <c r="F647" i="7"/>
  <c r="F646" i="7"/>
  <c r="D646" i="7"/>
  <c r="D645" i="7" s="1"/>
  <c r="F642" i="7"/>
  <c r="D641" i="7"/>
  <c r="D640" i="7" s="1"/>
  <c r="F638" i="7"/>
  <c r="F637" i="7"/>
  <c r="D637" i="7"/>
  <c r="F636" i="7"/>
  <c r="F635" i="7"/>
  <c r="F634" i="7"/>
  <c r="D633" i="7"/>
  <c r="F633" i="7" s="1"/>
  <c r="F631" i="7"/>
  <c r="F630" i="7"/>
  <c r="F629" i="7"/>
  <c r="F628" i="7"/>
  <c r="D627" i="7"/>
  <c r="F627" i="7" s="1"/>
  <c r="F626" i="7"/>
  <c r="F625" i="7"/>
  <c r="F624" i="7"/>
  <c r="F623" i="7"/>
  <c r="F622" i="7"/>
  <c r="D622" i="7"/>
  <c r="F621" i="7"/>
  <c r="F620" i="7"/>
  <c r="D620" i="7"/>
  <c r="F618" i="7"/>
  <c r="F617" i="7"/>
  <c r="D616" i="7"/>
  <c r="F616" i="7" s="1"/>
  <c r="F615" i="7"/>
  <c r="F614" i="7"/>
  <c r="F613" i="7"/>
  <c r="D613" i="7"/>
  <c r="F612" i="7"/>
  <c r="F611" i="7"/>
  <c r="D610" i="7"/>
  <c r="F610" i="7" s="1"/>
  <c r="F609" i="7"/>
  <c r="D608" i="7"/>
  <c r="F608" i="7" s="1"/>
  <c r="F606" i="7"/>
  <c r="D605" i="7"/>
  <c r="F605" i="7" s="1"/>
  <c r="F604" i="7"/>
  <c r="F603" i="7"/>
  <c r="F602" i="7"/>
  <c r="F601" i="7"/>
  <c r="F600" i="7"/>
  <c r="F599" i="7"/>
  <c r="F598" i="7"/>
  <c r="D597" i="7"/>
  <c r="F597" i="7" s="1"/>
  <c r="F596" i="7"/>
  <c r="E593" i="7"/>
  <c r="F592" i="7"/>
  <c r="F591" i="7"/>
  <c r="F590" i="7"/>
  <c r="F589" i="7"/>
  <c r="F588" i="7"/>
  <c r="F587" i="7"/>
  <c r="D586" i="7"/>
  <c r="F586" i="7" s="1"/>
  <c r="F584" i="7"/>
  <c r="F583" i="7"/>
  <c r="F582" i="7"/>
  <c r="F581" i="7"/>
  <c r="F579" i="7"/>
  <c r="F578" i="7"/>
  <c r="F577" i="7"/>
  <c r="F576" i="7"/>
  <c r="F574" i="7"/>
  <c r="F573" i="7"/>
  <c r="F572" i="7"/>
  <c r="F571" i="7"/>
  <c r="F570" i="7"/>
  <c r="D569" i="7"/>
  <c r="F569" i="7" s="1"/>
  <c r="F568" i="7"/>
  <c r="F567" i="7"/>
  <c r="F566" i="7"/>
  <c r="D566" i="7"/>
  <c r="F565" i="7"/>
  <c r="F564" i="7"/>
  <c r="D563" i="7"/>
  <c r="F563" i="7" s="1"/>
  <c r="F562" i="7"/>
  <c r="F561" i="7"/>
  <c r="F560" i="7"/>
  <c r="F559" i="7"/>
  <c r="F558" i="7"/>
  <c r="D558" i="7"/>
  <c r="D557" i="7"/>
  <c r="F557" i="7" s="1"/>
  <c r="F556" i="7"/>
  <c r="F555" i="7"/>
  <c r="F554" i="7"/>
  <c r="F553" i="7"/>
  <c r="F552" i="7"/>
  <c r="D552" i="7"/>
  <c r="F551" i="7"/>
  <c r="F550" i="7"/>
  <c r="F549" i="7"/>
  <c r="F548" i="7"/>
  <c r="F547" i="7"/>
  <c r="D546" i="7"/>
  <c r="F546" i="7" s="1"/>
  <c r="F543" i="7"/>
  <c r="F542" i="7"/>
  <c r="D541" i="7"/>
  <c r="F541" i="7" s="1"/>
  <c r="F539" i="7"/>
  <c r="F538" i="7"/>
  <c r="F537" i="7"/>
  <c r="F536" i="7"/>
  <c r="F535" i="7"/>
  <c r="F534" i="7"/>
  <c r="D533" i="7"/>
  <c r="D532" i="7" s="1"/>
  <c r="F532" i="7" s="1"/>
  <c r="F531" i="7"/>
  <c r="F530" i="7"/>
  <c r="F529" i="7"/>
  <c r="F528" i="7"/>
  <c r="F527" i="7"/>
  <c r="D526" i="7"/>
  <c r="F526" i="7" s="1"/>
  <c r="D525" i="7"/>
  <c r="F525" i="7" s="1"/>
  <c r="E522" i="7"/>
  <c r="F521" i="7"/>
  <c r="F520" i="7"/>
  <c r="D520" i="7"/>
  <c r="F519" i="7"/>
  <c r="D519" i="7"/>
  <c r="D518" i="7"/>
  <c r="F518" i="7" s="1"/>
  <c r="D517" i="7"/>
  <c r="F517" i="7" s="1"/>
  <c r="F516" i="7"/>
  <c r="D515" i="7"/>
  <c r="F515" i="7" s="1"/>
  <c r="F514" i="7"/>
  <c r="D513" i="7"/>
  <c r="F513" i="7" s="1"/>
  <c r="D512" i="7"/>
  <c r="F512" i="7" s="1"/>
  <c r="F511" i="7"/>
  <c r="F510" i="7"/>
  <c r="F509" i="7"/>
  <c r="F508" i="7"/>
  <c r="D507" i="7"/>
  <c r="F507" i="7" s="1"/>
  <c r="D506" i="7"/>
  <c r="F506" i="7" s="1"/>
  <c r="F505" i="7"/>
  <c r="F504" i="7"/>
  <c r="F503" i="7"/>
  <c r="F502" i="7"/>
  <c r="D501" i="7"/>
  <c r="F501" i="7" s="1"/>
  <c r="F500" i="7"/>
  <c r="F499" i="7"/>
  <c r="F498" i="7"/>
  <c r="F497" i="7"/>
  <c r="F496" i="7"/>
  <c r="D495" i="7"/>
  <c r="D494" i="7" s="1"/>
  <c r="E491" i="7"/>
  <c r="F490" i="7"/>
  <c r="D489" i="7"/>
  <c r="F489" i="7" s="1"/>
  <c r="F485" i="7"/>
  <c r="F484" i="7"/>
  <c r="D484" i="7"/>
  <c r="F483" i="7"/>
  <c r="D483" i="7"/>
  <c r="F482" i="7"/>
  <c r="F481" i="7"/>
  <c r="D480" i="7"/>
  <c r="D476" i="7" s="1"/>
  <c r="F479" i="7"/>
  <c r="F478" i="7"/>
  <c r="F477" i="7"/>
  <c r="D477" i="7"/>
  <c r="F475" i="7"/>
  <c r="D474" i="7"/>
  <c r="F474" i="7" s="1"/>
  <c r="F470" i="7"/>
  <c r="F469" i="7"/>
  <c r="F468" i="7"/>
  <c r="F467" i="7"/>
  <c r="F466" i="7"/>
  <c r="D465" i="7"/>
  <c r="F465" i="7" s="1"/>
  <c r="D464" i="7"/>
  <c r="F464" i="7" s="1"/>
  <c r="F462" i="7"/>
  <c r="D461" i="7"/>
  <c r="F461" i="7" s="1"/>
  <c r="F460" i="7"/>
  <c r="D459" i="7"/>
  <c r="F459" i="7" s="1"/>
  <c r="F458" i="7"/>
  <c r="D457" i="7"/>
  <c r="F457" i="7" s="1"/>
  <c r="F456" i="7"/>
  <c r="D455" i="7"/>
  <c r="F455" i="7" s="1"/>
  <c r="F454" i="7"/>
  <c r="F453" i="7"/>
  <c r="F452" i="7"/>
  <c r="D451" i="7"/>
  <c r="F451" i="7" s="1"/>
  <c r="F450" i="7"/>
  <c r="D449" i="7"/>
  <c r="F449" i="7" s="1"/>
  <c r="D448" i="7"/>
  <c r="F448" i="7" s="1"/>
  <c r="F447" i="7"/>
  <c r="F446" i="7"/>
  <c r="F445" i="7"/>
  <c r="F444" i="7"/>
  <c r="F443" i="7"/>
  <c r="F442" i="7"/>
  <c r="D441" i="7"/>
  <c r="F441" i="7" s="1"/>
  <c r="F440" i="7"/>
  <c r="F439" i="7"/>
  <c r="F438" i="7"/>
  <c r="D437" i="7"/>
  <c r="F437" i="7" s="1"/>
  <c r="F436" i="7"/>
  <c r="F435" i="7"/>
  <c r="D434" i="7"/>
  <c r="F434" i="7" s="1"/>
  <c r="F433" i="7"/>
  <c r="F432" i="7"/>
  <c r="D432" i="7"/>
  <c r="F431" i="7"/>
  <c r="F430" i="7"/>
  <c r="F429" i="7"/>
  <c r="F428" i="7"/>
  <c r="F427" i="7"/>
  <c r="D427" i="7"/>
  <c r="F426" i="7"/>
  <c r="F425" i="7"/>
  <c r="F424" i="7"/>
  <c r="F423" i="7"/>
  <c r="D423" i="7"/>
  <c r="D422" i="7"/>
  <c r="F422" i="7" s="1"/>
  <c r="F421" i="7"/>
  <c r="F420" i="7"/>
  <c r="D419" i="7"/>
  <c r="F419" i="7" s="1"/>
  <c r="F418" i="7"/>
  <c r="F417" i="7"/>
  <c r="D416" i="7"/>
  <c r="F416" i="7" s="1"/>
  <c r="F415" i="7"/>
  <c r="F414" i="7"/>
  <c r="F413" i="7"/>
  <c r="D412" i="7"/>
  <c r="F412" i="7" s="1"/>
  <c r="F411" i="7"/>
  <c r="F410" i="7"/>
  <c r="F409" i="7"/>
  <c r="F408" i="7"/>
  <c r="F407" i="7"/>
  <c r="D406" i="7"/>
  <c r="D405" i="7" s="1"/>
  <c r="F405" i="7" s="1"/>
  <c r="F404" i="7"/>
  <c r="F403" i="7"/>
  <c r="D403" i="7"/>
  <c r="F402" i="7"/>
  <c r="F401" i="7"/>
  <c r="D400" i="7"/>
  <c r="F400" i="7" s="1"/>
  <c r="F399" i="7"/>
  <c r="D398" i="7"/>
  <c r="F398" i="7" s="1"/>
  <c r="F397" i="7"/>
  <c r="F396" i="7"/>
  <c r="F395" i="7"/>
  <c r="F394" i="7"/>
  <c r="F393" i="7"/>
  <c r="D392" i="7"/>
  <c r="F392" i="7" s="1"/>
  <c r="F389" i="7"/>
  <c r="F388" i="7"/>
  <c r="D388" i="7"/>
  <c r="D387" i="7"/>
  <c r="F387" i="7" s="1"/>
  <c r="E384" i="7"/>
  <c r="F383" i="7"/>
  <c r="D382" i="7"/>
  <c r="F382" i="7" s="1"/>
  <c r="F378" i="7"/>
  <c r="F377" i="7"/>
  <c r="D376" i="7"/>
  <c r="F376" i="7" s="1"/>
  <c r="F375" i="7"/>
  <c r="D375" i="7"/>
  <c r="F374" i="7"/>
  <c r="F373" i="7"/>
  <c r="D373" i="7"/>
  <c r="D372" i="7" s="1"/>
  <c r="F370" i="7"/>
  <c r="F369" i="7"/>
  <c r="F368" i="7"/>
  <c r="F367" i="7"/>
  <c r="F365" i="7"/>
  <c r="F364" i="7"/>
  <c r="D364" i="7"/>
  <c r="D363" i="7"/>
  <c r="F363" i="7" s="1"/>
  <c r="F362" i="7"/>
  <c r="F361" i="7"/>
  <c r="D361" i="7"/>
  <c r="D360" i="7"/>
  <c r="F360" i="7" s="1"/>
  <c r="F359" i="7"/>
  <c r="D358" i="7"/>
  <c r="F358" i="7" s="1"/>
  <c r="F357" i="7"/>
  <c r="F356" i="7"/>
  <c r="D355" i="7"/>
  <c r="F355" i="7" s="1"/>
  <c r="F354" i="7"/>
  <c r="D353" i="7"/>
  <c r="F353" i="7" s="1"/>
  <c r="F352" i="7"/>
  <c r="D351" i="7"/>
  <c r="F351" i="7" s="1"/>
  <c r="F349" i="7"/>
  <c r="F348" i="7"/>
  <c r="F347" i="7"/>
  <c r="F346" i="7"/>
  <c r="D346" i="7"/>
  <c r="D345" i="7" s="1"/>
  <c r="F345" i="7" s="1"/>
  <c r="E342" i="7"/>
  <c r="F338" i="7"/>
  <c r="F337" i="7"/>
  <c r="F336" i="7"/>
  <c r="F335" i="7"/>
  <c r="F334" i="7"/>
  <c r="F333" i="7"/>
  <c r="E332" i="7"/>
  <c r="D332" i="7"/>
  <c r="F332" i="7" s="1"/>
  <c r="F331" i="7"/>
  <c r="E330" i="7"/>
  <c r="F330" i="7" s="1"/>
  <c r="D330" i="7"/>
  <c r="F329" i="7"/>
  <c r="E328" i="7"/>
  <c r="D328" i="7"/>
  <c r="F328" i="7" s="1"/>
  <c r="F327" i="7"/>
  <c r="F326" i="7"/>
  <c r="F325" i="7"/>
  <c r="F324" i="7"/>
  <c r="F323" i="7"/>
  <c r="F322" i="7"/>
  <c r="F321" i="7"/>
  <c r="E320" i="7"/>
  <c r="E319" i="7" s="1"/>
  <c r="D320" i="7"/>
  <c r="F320" i="7" s="1"/>
  <c r="F318" i="7"/>
  <c r="F317" i="7"/>
  <c r="F315" i="7"/>
  <c r="E314" i="7"/>
  <c r="E313" i="7" s="1"/>
  <c r="D314" i="7"/>
  <c r="F314" i="7" s="1"/>
  <c r="F312" i="7"/>
  <c r="E311" i="7"/>
  <c r="E310" i="7" s="1"/>
  <c r="D311" i="7"/>
  <c r="F311" i="7" s="1"/>
  <c r="F309" i="7"/>
  <c r="F308" i="7"/>
  <c r="E307" i="7"/>
  <c r="D307" i="7"/>
  <c r="F307" i="7" s="1"/>
  <c r="F306" i="7"/>
  <c r="F305" i="7"/>
  <c r="F304" i="7"/>
  <c r="E303" i="7"/>
  <c r="D303" i="7"/>
  <c r="F303" i="7" s="1"/>
  <c r="E302" i="7"/>
  <c r="D302" i="7"/>
  <c r="F302" i="7" s="1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D274" i="7"/>
  <c r="F273" i="7"/>
  <c r="D272" i="7"/>
  <c r="F272" i="7" s="1"/>
  <c r="F271" i="7"/>
  <c r="F270" i="7"/>
  <c r="E269" i="7"/>
  <c r="E268" i="7" s="1"/>
  <c r="E267" i="7" s="1"/>
  <c r="D269" i="7"/>
  <c r="F269" i="7" s="1"/>
  <c r="D268" i="7"/>
  <c r="D267" i="7" s="1"/>
  <c r="F267" i="7" s="1"/>
  <c r="F266" i="7"/>
  <c r="E265" i="7"/>
  <c r="D265" i="7"/>
  <c r="F265" i="7" s="1"/>
  <c r="F264" i="7"/>
  <c r="F263" i="7"/>
  <c r="F262" i="7"/>
  <c r="E262" i="7"/>
  <c r="D262" i="7"/>
  <c r="F261" i="7"/>
  <c r="E260" i="7"/>
  <c r="D260" i="7"/>
  <c r="F260" i="7" s="1"/>
  <c r="F259" i="7"/>
  <c r="F258" i="7"/>
  <c r="E258" i="7"/>
  <c r="D258" i="7"/>
  <c r="F257" i="7"/>
  <c r="F256" i="7"/>
  <c r="F255" i="7"/>
  <c r="E254" i="7"/>
  <c r="D254" i="7"/>
  <c r="F254" i="7" s="1"/>
  <c r="E253" i="7"/>
  <c r="F252" i="7"/>
  <c r="F251" i="7"/>
  <c r="E250" i="7"/>
  <c r="D250" i="7"/>
  <c r="F250" i="7" s="1"/>
  <c r="E249" i="7"/>
  <c r="F248" i="7"/>
  <c r="F247" i="7"/>
  <c r="F246" i="7"/>
  <c r="F245" i="7"/>
  <c r="F244" i="7"/>
  <c r="E244" i="7"/>
  <c r="D244" i="7"/>
  <c r="F243" i="7"/>
  <c r="F242" i="7"/>
  <c r="F241" i="7"/>
  <c r="E241" i="7"/>
  <c r="D241" i="7"/>
  <c r="F240" i="7"/>
  <c r="F239" i="7"/>
  <c r="F238" i="7"/>
  <c r="F237" i="7"/>
  <c r="E236" i="7"/>
  <c r="D236" i="7"/>
  <c r="F236" i="7" s="1"/>
  <c r="F235" i="7"/>
  <c r="F234" i="7"/>
  <c r="E233" i="7"/>
  <c r="F233" i="7" s="1"/>
  <c r="D233" i="7"/>
  <c r="F232" i="7"/>
  <c r="F231" i="7"/>
  <c r="F230" i="7"/>
  <c r="F229" i="7"/>
  <c r="F228" i="7"/>
  <c r="E227" i="7"/>
  <c r="D227" i="7"/>
  <c r="F227" i="7" s="1"/>
  <c r="F226" i="7"/>
  <c r="F225" i="7"/>
  <c r="F224" i="7"/>
  <c r="F223" i="7"/>
  <c r="F222" i="7"/>
  <c r="F221" i="7"/>
  <c r="F220" i="7"/>
  <c r="E220" i="7"/>
  <c r="D220" i="7"/>
  <c r="F219" i="7"/>
  <c r="E218" i="7"/>
  <c r="D218" i="7"/>
  <c r="F218" i="7" s="1"/>
  <c r="F217" i="7"/>
  <c r="F216" i="7"/>
  <c r="F215" i="7"/>
  <c r="F214" i="7"/>
  <c r="E213" i="7"/>
  <c r="D213" i="7"/>
  <c r="F213" i="7" s="1"/>
  <c r="F212" i="7"/>
  <c r="F211" i="7"/>
  <c r="F210" i="7"/>
  <c r="E209" i="7"/>
  <c r="D209" i="7"/>
  <c r="F209" i="7" s="1"/>
  <c r="E208" i="7"/>
  <c r="D208" i="7"/>
  <c r="F208" i="7" s="1"/>
  <c r="F207" i="7"/>
  <c r="F206" i="7"/>
  <c r="E206" i="7"/>
  <c r="D206" i="7"/>
  <c r="F205" i="7"/>
  <c r="F204" i="7"/>
  <c r="E203" i="7"/>
  <c r="F203" i="7" s="1"/>
  <c r="D203" i="7"/>
  <c r="F202" i="7"/>
  <c r="F201" i="7"/>
  <c r="F200" i="7"/>
  <c r="F199" i="7"/>
  <c r="E198" i="7"/>
  <c r="D198" i="7"/>
  <c r="F198" i="7" s="1"/>
  <c r="F197" i="7"/>
  <c r="F196" i="7"/>
  <c r="F195" i="7"/>
  <c r="F194" i="7"/>
  <c r="E193" i="7"/>
  <c r="D193" i="7"/>
  <c r="F193" i="7" s="1"/>
  <c r="F192" i="7"/>
  <c r="F191" i="7"/>
  <c r="F190" i="7"/>
  <c r="E189" i="7"/>
  <c r="D189" i="7"/>
  <c r="F189" i="7" s="1"/>
  <c r="F188" i="7"/>
  <c r="F187" i="7"/>
  <c r="F186" i="7"/>
  <c r="F185" i="7"/>
  <c r="F184" i="7"/>
  <c r="E183" i="7"/>
  <c r="D183" i="7"/>
  <c r="F183" i="7" s="1"/>
  <c r="D182" i="7"/>
  <c r="F181" i="7"/>
  <c r="F180" i="7"/>
  <c r="E180" i="7"/>
  <c r="D180" i="7"/>
  <c r="F179" i="7"/>
  <c r="F178" i="7"/>
  <c r="E177" i="7"/>
  <c r="F177" i="7" s="1"/>
  <c r="D177" i="7"/>
  <c r="F176" i="7"/>
  <c r="E175" i="7"/>
  <c r="D175" i="7"/>
  <c r="F175" i="7" s="1"/>
  <c r="F174" i="7"/>
  <c r="F173" i="7"/>
  <c r="F172" i="7"/>
  <c r="F171" i="7"/>
  <c r="F170" i="7"/>
  <c r="F169" i="7"/>
  <c r="F168" i="7"/>
  <c r="F167" i="7"/>
  <c r="E166" i="7"/>
  <c r="D166" i="7"/>
  <c r="F166" i="7" s="1"/>
  <c r="F161" i="7"/>
  <c r="F160" i="7"/>
  <c r="F159" i="7"/>
  <c r="F158" i="7"/>
  <c r="F157" i="7"/>
  <c r="E156" i="7"/>
  <c r="F151" i="7"/>
  <c r="D150" i="7"/>
  <c r="F150" i="7" s="1"/>
  <c r="D149" i="7"/>
  <c r="F149" i="7" s="1"/>
  <c r="F146" i="7"/>
  <c r="D145" i="7"/>
  <c r="F145" i="7" s="1"/>
  <c r="F142" i="7"/>
  <c r="F141" i="7"/>
  <c r="F140" i="7"/>
  <c r="D139" i="7"/>
  <c r="D138" i="7" s="1"/>
  <c r="E135" i="7"/>
  <c r="F134" i="7"/>
  <c r="D133" i="7"/>
  <c r="F133" i="7" s="1"/>
  <c r="D132" i="7"/>
  <c r="F132" i="7" s="1"/>
  <c r="D131" i="7"/>
  <c r="D130" i="7" s="1"/>
  <c r="F130" i="7" s="1"/>
  <c r="F129" i="7"/>
  <c r="D128" i="7"/>
  <c r="F128" i="7" s="1"/>
  <c r="D127" i="7"/>
  <c r="F127" i="7" s="1"/>
  <c r="E124" i="7"/>
  <c r="F123" i="7"/>
  <c r="F122" i="7"/>
  <c r="D122" i="7"/>
  <c r="F121" i="7"/>
  <c r="D121" i="7"/>
  <c r="D120" i="7"/>
  <c r="F120" i="7" s="1"/>
  <c r="D119" i="7"/>
  <c r="F119" i="7" s="1"/>
  <c r="F118" i="7"/>
  <c r="D117" i="7"/>
  <c r="D114" i="7" s="1"/>
  <c r="F116" i="7"/>
  <c r="D115" i="7"/>
  <c r="F115" i="7" s="1"/>
  <c r="E111" i="7"/>
  <c r="F110" i="7"/>
  <c r="F109" i="7"/>
  <c r="D109" i="7"/>
  <c r="D108" i="7" s="1"/>
  <c r="F105" i="7"/>
  <c r="F104" i="7"/>
  <c r="F103" i="7"/>
  <c r="D102" i="7"/>
  <c r="F102" i="7" s="1"/>
  <c r="D101" i="7"/>
  <c r="F101" i="7" s="1"/>
  <c r="D100" i="7"/>
  <c r="D99" i="7" s="1"/>
  <c r="E98" i="7"/>
  <c r="F97" i="7"/>
  <c r="D96" i="7"/>
  <c r="F96" i="7" s="1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D76" i="7"/>
  <c r="D75" i="7" s="1"/>
  <c r="F75" i="7" s="1"/>
  <c r="F74" i="7"/>
  <c r="F73" i="7"/>
  <c r="D72" i="7"/>
  <c r="F72" i="7" s="1"/>
  <c r="F71" i="7"/>
  <c r="F70" i="7"/>
  <c r="F69" i="7"/>
  <c r="F68" i="7"/>
  <c r="D68" i="7"/>
  <c r="D67" i="7"/>
  <c r="F67" i="7" s="1"/>
  <c r="D66" i="7"/>
  <c r="F66" i="7" s="1"/>
  <c r="E64" i="7"/>
  <c r="F63" i="7"/>
  <c r="D62" i="7"/>
  <c r="F62" i="7" s="1"/>
  <c r="F58" i="7"/>
  <c r="F57" i="7"/>
  <c r="F56" i="7"/>
  <c r="D55" i="7"/>
  <c r="F55" i="7" s="1"/>
  <c r="F54" i="7"/>
  <c r="F53" i="7"/>
  <c r="F52" i="7"/>
  <c r="F51" i="7"/>
  <c r="D50" i="7"/>
  <c r="D49" i="7" s="1"/>
  <c r="E46" i="7"/>
  <c r="E45" i="7" s="1"/>
  <c r="E20" i="7" s="1"/>
  <c r="F44" i="7"/>
  <c r="D43" i="7"/>
  <c r="F43" i="7" s="1"/>
  <c r="F40" i="7"/>
  <c r="F39" i="7"/>
  <c r="D38" i="7"/>
  <c r="F38" i="7" s="1"/>
  <c r="F37" i="7"/>
  <c r="F36" i="7"/>
  <c r="F35" i="7"/>
  <c r="D34" i="7"/>
  <c r="D33" i="7" s="1"/>
  <c r="E29" i="7"/>
  <c r="F28" i="7"/>
  <c r="F27" i="7"/>
  <c r="F26" i="7"/>
  <c r="E25" i="7"/>
  <c r="E24" i="7" s="1"/>
  <c r="E23" i="7" s="1"/>
  <c r="D24" i="7"/>
  <c r="F24" i="7" s="1"/>
  <c r="D23" i="7"/>
  <c r="D22" i="7" s="1"/>
  <c r="C168" i="4"/>
  <c r="C167" i="4" s="1"/>
  <c r="C111" i="4"/>
  <c r="C112" i="4"/>
  <c r="C107" i="4"/>
  <c r="C105" i="4" s="1"/>
  <c r="D33" i="4"/>
  <c r="C35" i="4"/>
  <c r="C33" i="4" s="1"/>
  <c r="D39" i="4"/>
  <c r="C40" i="4"/>
  <c r="C39" i="4" s="1"/>
  <c r="C662" i="6"/>
  <c r="C676" i="6"/>
  <c r="C664" i="6" s="1"/>
  <c r="C146" i="6"/>
  <c r="C135" i="6" s="1"/>
  <c r="C134" i="6" s="1"/>
  <c r="C133" i="6" s="1"/>
  <c r="F33" i="4" l="1"/>
  <c r="E33" i="4"/>
  <c r="D107" i="7"/>
  <c r="F108" i="7"/>
  <c r="F476" i="7"/>
  <c r="D644" i="7"/>
  <c r="F645" i="7"/>
  <c r="F99" i="7"/>
  <c r="F138" i="7"/>
  <c r="D137" i="7"/>
  <c r="D371" i="7"/>
  <c r="F372" i="7"/>
  <c r="F494" i="7"/>
  <c r="D493" i="7"/>
  <c r="F49" i="7"/>
  <c r="D48" i="7"/>
  <c r="F23" i="7"/>
  <c r="E22" i="7"/>
  <c r="E21" i="7" s="1"/>
  <c r="E19" i="7" s="1"/>
  <c r="E18" i="7" s="1"/>
  <c r="F677" i="7"/>
  <c r="F33" i="7"/>
  <c r="D32" i="7"/>
  <c r="F114" i="7"/>
  <c r="D113" i="7"/>
  <c r="D21" i="7"/>
  <c r="F22" i="7"/>
  <c r="E301" i="7"/>
  <c r="E300" i="7" s="1"/>
  <c r="E299" i="7" s="1"/>
  <c r="F640" i="7"/>
  <c r="D639" i="7"/>
  <c r="F639" i="7" s="1"/>
  <c r="F50" i="7"/>
  <c r="F76" i="7"/>
  <c r="F139" i="7"/>
  <c r="F268" i="7"/>
  <c r="D350" i="7"/>
  <c r="D381" i="7"/>
  <c r="D540" i="7"/>
  <c r="F540" i="7" s="1"/>
  <c r="D545" i="7"/>
  <c r="D607" i="7"/>
  <c r="F100" i="7"/>
  <c r="F131" i="7"/>
  <c r="F25" i="7"/>
  <c r="F34" i="7"/>
  <c r="D165" i="7"/>
  <c r="D249" i="7"/>
  <c r="F249" i="7" s="1"/>
  <c r="D253" i="7"/>
  <c r="F253" i="7" s="1"/>
  <c r="D313" i="7"/>
  <c r="F313" i="7" s="1"/>
  <c r="F406" i="7"/>
  <c r="F495" i="7"/>
  <c r="F533" i="7"/>
  <c r="D619" i="7"/>
  <c r="F619" i="7" s="1"/>
  <c r="F641" i="7"/>
  <c r="F708" i="7"/>
  <c r="D148" i="7"/>
  <c r="E165" i="7"/>
  <c r="E164" i="7" s="1"/>
  <c r="E163" i="7" s="1"/>
  <c r="E162" i="7" s="1"/>
  <c r="E155" i="7" s="1"/>
  <c r="E154" i="7" s="1"/>
  <c r="D310" i="7"/>
  <c r="F310" i="7" s="1"/>
  <c r="D319" i="7"/>
  <c r="F319" i="7" s="1"/>
  <c r="D386" i="7"/>
  <c r="D473" i="7"/>
  <c r="F473" i="7" s="1"/>
  <c r="D488" i="7"/>
  <c r="D585" i="7"/>
  <c r="D632" i="7"/>
  <c r="F632" i="7" s="1"/>
  <c r="D682" i="7"/>
  <c r="F682" i="7" s="1"/>
  <c r="D693" i="7"/>
  <c r="F693" i="7" s="1"/>
  <c r="D95" i="7"/>
  <c r="D42" i="7"/>
  <c r="D61" i="7"/>
  <c r="D65" i="7"/>
  <c r="F117" i="7"/>
  <c r="D126" i="7"/>
  <c r="D144" i="7"/>
  <c r="D391" i="7"/>
  <c r="D463" i="7"/>
  <c r="F463" i="7" s="1"/>
  <c r="D663" i="7"/>
  <c r="E182" i="7"/>
  <c r="F182" i="7" s="1"/>
  <c r="F480" i="7"/>
  <c r="C104" i="4"/>
  <c r="D32" i="4"/>
  <c r="F32" i="4" l="1"/>
  <c r="E32" i="4"/>
  <c r="D301" i="7"/>
  <c r="F32" i="7"/>
  <c r="D31" i="7"/>
  <c r="F493" i="7"/>
  <c r="D492" i="7"/>
  <c r="D676" i="7"/>
  <c r="F644" i="7"/>
  <c r="D643" i="7"/>
  <c r="F643" i="7" s="1"/>
  <c r="F144" i="7"/>
  <c r="D143" i="7"/>
  <c r="F143" i="7" s="1"/>
  <c r="F126" i="7"/>
  <c r="D125" i="7"/>
  <c r="F585" i="7"/>
  <c r="D580" i="7"/>
  <c r="D544" i="7"/>
  <c r="F544" i="7" s="1"/>
  <c r="F545" i="7"/>
  <c r="F488" i="7"/>
  <c r="D487" i="7"/>
  <c r="D60" i="7"/>
  <c r="F61" i="7"/>
  <c r="D164" i="7"/>
  <c r="F165" i="7"/>
  <c r="D380" i="7"/>
  <c r="F381" i="7"/>
  <c r="D472" i="7"/>
  <c r="D524" i="7"/>
  <c r="D366" i="7"/>
  <c r="F366" i="7" s="1"/>
  <c r="F371" i="7"/>
  <c r="F148" i="7"/>
  <c r="D147" i="7"/>
  <c r="F147" i="7" s="1"/>
  <c r="F663" i="7"/>
  <c r="D662" i="7"/>
  <c r="F662" i="7" s="1"/>
  <c r="F95" i="7"/>
  <c r="D94" i="7"/>
  <c r="F21" i="7"/>
  <c r="D136" i="7"/>
  <c r="F137" i="7"/>
  <c r="F607" i="7"/>
  <c r="D595" i="7"/>
  <c r="F65" i="7"/>
  <c r="F42" i="7"/>
  <c r="D41" i="7"/>
  <c r="F41" i="7" s="1"/>
  <c r="F386" i="7"/>
  <c r="D385" i="7"/>
  <c r="D344" i="7"/>
  <c r="F350" i="7"/>
  <c r="F391" i="7"/>
  <c r="D390" i="7"/>
  <c r="F390" i="7" s="1"/>
  <c r="F113" i="7"/>
  <c r="D112" i="7"/>
  <c r="D47" i="7"/>
  <c r="F48" i="7"/>
  <c r="D106" i="7"/>
  <c r="F107" i="7"/>
  <c r="C496" i="6"/>
  <c r="C437" i="6"/>
  <c r="C436" i="6" s="1"/>
  <c r="C375" i="6"/>
  <c r="C253" i="6"/>
  <c r="C207" i="6"/>
  <c r="C195" i="6"/>
  <c r="C57" i="6"/>
  <c r="C47" i="6"/>
  <c r="C40" i="6"/>
  <c r="C35" i="6"/>
  <c r="C21" i="6"/>
  <c r="C20" i="6" s="1"/>
  <c r="E19" i="6"/>
  <c r="D19" i="6"/>
  <c r="C13" i="6"/>
  <c r="C19" i="6" s="1"/>
  <c r="C140" i="4"/>
  <c r="C117" i="4"/>
  <c r="C116" i="4" s="1"/>
  <c r="C115" i="4" s="1"/>
  <c r="C147" i="4"/>
  <c r="C146" i="4" s="1"/>
  <c r="C131" i="4"/>
  <c r="C130" i="4" s="1"/>
  <c r="C79" i="4"/>
  <c r="C94" i="4"/>
  <c r="C88" i="4"/>
  <c r="C87" i="4" s="1"/>
  <c r="C58" i="4"/>
  <c r="C57" i="4" s="1"/>
  <c r="C64" i="4"/>
  <c r="C63" i="4" s="1"/>
  <c r="C62" i="4" s="1"/>
  <c r="D9" i="4"/>
  <c r="D8" i="4" s="1"/>
  <c r="C9" i="4"/>
  <c r="C8" i="4" s="1"/>
  <c r="E8" i="4" l="1"/>
  <c r="F8" i="4"/>
  <c r="E9" i="4"/>
  <c r="F9" i="4"/>
  <c r="D300" i="7"/>
  <c r="F301" i="7"/>
  <c r="D594" i="7"/>
  <c r="F595" i="7"/>
  <c r="F106" i="7"/>
  <c r="D98" i="7"/>
  <c r="F98" i="7" s="1"/>
  <c r="D343" i="7"/>
  <c r="F344" i="7"/>
  <c r="F380" i="7"/>
  <c r="D379" i="7"/>
  <c r="F379" i="7" s="1"/>
  <c r="D575" i="7"/>
  <c r="F575" i="7" s="1"/>
  <c r="F580" i="7"/>
  <c r="F47" i="7"/>
  <c r="F136" i="7"/>
  <c r="D135" i="7"/>
  <c r="F135" i="7" s="1"/>
  <c r="D163" i="7"/>
  <c r="F164" i="7"/>
  <c r="D491" i="7"/>
  <c r="F491" i="7" s="1"/>
  <c r="F492" i="7"/>
  <c r="F385" i="7"/>
  <c r="D668" i="7"/>
  <c r="F676" i="7"/>
  <c r="D111" i="7"/>
  <c r="F111" i="7" s="1"/>
  <c r="F112" i="7"/>
  <c r="D124" i="7"/>
  <c r="F124" i="7" s="1"/>
  <c r="F125" i="7"/>
  <c r="D471" i="7"/>
  <c r="F471" i="7" s="1"/>
  <c r="F472" i="7"/>
  <c r="D59" i="7"/>
  <c r="F59" i="7" s="1"/>
  <c r="F60" i="7"/>
  <c r="F31" i="7"/>
  <c r="D30" i="7"/>
  <c r="D93" i="7"/>
  <c r="F94" i="7"/>
  <c r="F524" i="7"/>
  <c r="D523" i="7"/>
  <c r="D486" i="7"/>
  <c r="F486" i="7" s="1"/>
  <c r="F487" i="7"/>
  <c r="C34" i="6"/>
  <c r="C23" i="6" s="1"/>
  <c r="C194" i="6"/>
  <c r="C132" i="6" s="1"/>
  <c r="C102" i="4"/>
  <c r="C103" i="4"/>
  <c r="C101" i="4" s="1"/>
  <c r="C78" i="4"/>
  <c r="C55" i="4" s="1"/>
  <c r="C56" i="4"/>
  <c r="C32" i="4"/>
  <c r="E56" i="4" l="1"/>
  <c r="F56" i="4"/>
  <c r="F55" i="4"/>
  <c r="E55" i="4"/>
  <c r="D384" i="7"/>
  <c r="F384" i="7" s="1"/>
  <c r="D46" i="7"/>
  <c r="D593" i="7"/>
  <c r="F593" i="7" s="1"/>
  <c r="F594" i="7"/>
  <c r="F343" i="7"/>
  <c r="D342" i="7"/>
  <c r="F93" i="7"/>
  <c r="D64" i="7"/>
  <c r="F64" i="7" s="1"/>
  <c r="F30" i="7"/>
  <c r="D29" i="7"/>
  <c r="F668" i="7"/>
  <c r="D667" i="7"/>
  <c r="F667" i="7" s="1"/>
  <c r="D522" i="7"/>
  <c r="F522" i="7" s="1"/>
  <c r="F523" i="7"/>
  <c r="F163" i="7"/>
  <c r="D162" i="7"/>
  <c r="D299" i="7"/>
  <c r="F299" i="7" s="1"/>
  <c r="F300" i="7"/>
  <c r="F42" i="2"/>
  <c r="H24" i="2"/>
  <c r="G24" i="2"/>
  <c r="F24" i="2"/>
  <c r="F13" i="2"/>
  <c r="F10" i="2"/>
  <c r="D155" i="7" l="1"/>
  <c r="F162" i="7"/>
  <c r="F342" i="7"/>
  <c r="F341" i="7" s="1"/>
  <c r="D341" i="7"/>
  <c r="D156" i="7"/>
  <c r="F156" i="7" s="1"/>
  <c r="F29" i="7"/>
  <c r="D19" i="7"/>
  <c r="F46" i="7"/>
  <c r="D45" i="7"/>
  <c r="H25" i="2"/>
  <c r="H33" i="2" s="1"/>
  <c r="F16" i="2"/>
  <c r="F25" i="2" s="1"/>
  <c r="F32" i="2" s="1"/>
  <c r="F33" i="2" s="1"/>
  <c r="G25" i="2"/>
  <c r="G33" i="2" s="1"/>
  <c r="F45" i="7" l="1"/>
  <c r="D20" i="7"/>
  <c r="F20" i="7" s="1"/>
  <c r="F155" i="7"/>
  <c r="D154" i="7"/>
  <c r="F154" i="7" s="1"/>
  <c r="F153" i="7" s="1"/>
  <c r="D18" i="7"/>
  <c r="F18" i="7" s="1"/>
  <c r="F19" i="7"/>
</calcChain>
</file>

<file path=xl/sharedStrings.xml><?xml version="1.0" encoding="utf-8"?>
<sst xmlns="http://schemas.openxmlformats.org/spreadsheetml/2006/main" count="2172" uniqueCount="797">
  <si>
    <t>I. OPĆI DIO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</si>
  <si>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</si>
  <si>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</si>
  <si>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</si>
  <si>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</si>
  <si>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</si>
  <si>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</si>
  <si>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</si>
  <si>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</si>
  <si>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</si>
  <si>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</si>
  <si>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</si>
  <si>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>RAZRED I NAZIV</t>
  </si>
  <si>
    <t>A) SAŽETAK RAČUNA PRIHODA I RASHODA</t>
  </si>
  <si>
    <t>B) SAŽETAK RAČUNA FINANCIRANJA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</si>
  <si>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</si>
  <si>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</si>
  <si>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</si>
  <si>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</si>
  <si>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</si>
  <si>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</si>
  <si>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NAZIV</t>
  </si>
  <si>
    <t xml:space="preserve">A. RAČUN PRIHODA I RASHODA </t>
  </si>
  <si>
    <t>A1. PRIHODI I RASHODI PREMA EKONOMSKOJ KLASIFIKACIJI</t>
  </si>
  <si>
    <t>UKUPNO PRIHODI</t>
  </si>
  <si>
    <t>Prihodi poslovanja</t>
  </si>
  <si>
    <t>Pomoći iz inozemstva i od subjekata unutar općeg proračuna</t>
  </si>
  <si>
    <t xml:space="preserve"> Prihodi od prodaje proizvoda i robe te pruženih usluga i prihodi od donacija</t>
  </si>
  <si>
    <t>…</t>
  </si>
  <si>
    <t>Prihodi od prodaje nefinancijske imovine</t>
  </si>
  <si>
    <t>Prihodi od prodaje proizvedene dugotrajne imovine</t>
  </si>
  <si>
    <t>UKUPNO RASHODI</t>
  </si>
  <si>
    <t>Rashodi poslovanja</t>
  </si>
  <si>
    <t>Rashodi za zaposlene</t>
  </si>
  <si>
    <t>Materijalni rashodi</t>
  </si>
  <si>
    <t>Rashodi za nabavu nefinancijske imovine</t>
  </si>
  <si>
    <t>Rashodi za nabavu neproizvedene dugotrajne imovine</t>
  </si>
  <si>
    <t>A2. PRIHODI I RASHODI PREMA IZVORIMA FINANCIRANJA</t>
  </si>
  <si>
    <t>1 Opći prihodi i primici</t>
  </si>
  <si>
    <t>Razred/
skupina</t>
  </si>
  <si>
    <t>Opći prihodi i primici</t>
  </si>
  <si>
    <t>Vlastiti prihodi</t>
  </si>
  <si>
    <t>A3. RASHODI PREMA FUNKCIJSKOJ KLASIFIKACIJI</t>
  </si>
  <si>
    <t>B. RAČUN FINANCIRANJA</t>
  </si>
  <si>
    <t>B1. RAČUN FINANCIRANJA PREMA EKONOMSKOJ KLASIFIKACIJI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</si>
  <si>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</si>
  <si>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</si>
  <si>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</si>
  <si>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</si>
  <si>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B2. RAČUN FINANCIRANJA PREMA IZVORIMA FINANCIRANJA</t>
  </si>
  <si>
    <t xml:space="preserve">UKUPNO IZDACI </t>
  </si>
  <si>
    <t>II. POSEBNI DIO</t>
  </si>
  <si>
    <t>ŠIFRA</t>
  </si>
  <si>
    <t>Ostali prihodi za posebne namjene</t>
  </si>
  <si>
    <t>Vlastii prihodi</t>
  </si>
  <si>
    <t>Prihodi za posebne namjene</t>
  </si>
  <si>
    <t>Namjenski primici</t>
  </si>
  <si>
    <t>Namjenski primici od zaduživanja</t>
  </si>
  <si>
    <t>VIŠAK / MANJAK TEKUĆE GODINE
(VIŠAK / MANJAK + NETO FINANCIRANJE)</t>
  </si>
  <si>
    <t>PLAN 
(2025)</t>
  </si>
  <si>
    <t>Prihodi od imovine</t>
  </si>
  <si>
    <t>Prihodi od upravnih i administrativnih pristojbi, pristojbi po posebnim propisima i naknada</t>
  </si>
  <si>
    <t>Prihodi od prodaje proizvoda i robe te pruženih usluga i prihodi od donacija</t>
  </si>
  <si>
    <t>Prihodi iz nadležnog proračuna i od HZZO-a temeljem ugovornih obveza</t>
  </si>
  <si>
    <t>Kazne, upravne mjere i ostali prihodi</t>
  </si>
  <si>
    <t>PRENESENI VIŠAK PRIHODA KORIŠTEN ZA POKRIĆE RASHODA</t>
  </si>
  <si>
    <t>Vlastiti izvori</t>
  </si>
  <si>
    <t>Rezultat poslovanja</t>
  </si>
  <si>
    <t>Višak prihoda - izvorna sredstva KZŽ</t>
  </si>
  <si>
    <t>Višak prihoda poslovanja Vlastiti prihodi</t>
  </si>
  <si>
    <t>Višak prihoda poslovanja Ministarstvo</t>
  </si>
  <si>
    <t>Višak prihoda poslovanja Ministarstvo prijenos EU</t>
  </si>
  <si>
    <t>Višak prihoda poslovanja Donacije</t>
  </si>
  <si>
    <t>Financijski  rashodi</t>
  </si>
  <si>
    <t>Ostali rashodi</t>
  </si>
  <si>
    <t>Rashodi za nabavu proizvedene dugotrajne imovine</t>
  </si>
  <si>
    <t>Rashodi za dodatna ulaganja na nefinancijskoj imovini</t>
  </si>
  <si>
    <t>PRENESENI MANJAK PRIHODA</t>
  </si>
  <si>
    <t>Manjak prihoda - izvorna sredstva KZŽ</t>
  </si>
  <si>
    <t>Prihodi iz nadležnog proračuna i od HZZO-a temeljem ugovornih obaveza</t>
  </si>
  <si>
    <t>Korišteni rezultat - višak izvorna sredstva KZŽ</t>
  </si>
  <si>
    <t>Korišteni rezultat - višak Vlastiti prihodi</t>
  </si>
  <si>
    <t>UKUPNI PRIHODI BEZ VIŠKA</t>
  </si>
  <si>
    <t>Korišteni rezultat - višak posebne namjene</t>
  </si>
  <si>
    <t>Korišteni rezultat - višak Ministarstvo</t>
  </si>
  <si>
    <t>Korišteni rezultat - višak Ministarstvo prijenos EU</t>
  </si>
  <si>
    <t>Korišteni rezultat - višak Donacije</t>
  </si>
  <si>
    <t>Pomoći</t>
  </si>
  <si>
    <t>Ministarstvo prijenos EU</t>
  </si>
  <si>
    <t>Donacije</t>
  </si>
  <si>
    <t>Financijski rashodi</t>
  </si>
  <si>
    <t>Korišteni rezultat - manjak Ministarstvo</t>
  </si>
  <si>
    <t>Korišteni rezultat - manjak Ministarstvo prijenos EU</t>
  </si>
  <si>
    <t>Korišteni rezultat - manjak izvorna sredstva KZŽ</t>
  </si>
  <si>
    <t>Korišteni rezultat - manjak posebne namjene</t>
  </si>
  <si>
    <t>UKUPNI PRIHODI BEZ MANJKA</t>
  </si>
  <si>
    <t>09</t>
  </si>
  <si>
    <t>Obrazovanje</t>
  </si>
  <si>
    <t>092</t>
  </si>
  <si>
    <t>0922</t>
  </si>
  <si>
    <t>096</t>
  </si>
  <si>
    <t>0960</t>
  </si>
  <si>
    <t>Srednjoškolsko obrazovanje</t>
  </si>
  <si>
    <t>Više srednjoškolsko obrazovanje</t>
  </si>
  <si>
    <t>Dodatne usluge u obrazovanju</t>
  </si>
  <si>
    <t>Šifra</t>
  </si>
  <si>
    <t xml:space="preserve">Naziv </t>
  </si>
  <si>
    <t>Plan za 2025.</t>
  </si>
  <si>
    <t>Razdjel 006 UO za obrazovanje, kulturu, sport i tehničku kulturu Krapinsko-zagorske županije, Glava 00620 Obrazovanje, glavni program J01 Obrazovanje</t>
  </si>
  <si>
    <t>RKP 16998 SREDNJA ŠKOLA OROSLAVJE</t>
  </si>
  <si>
    <t>IZVORI FINANCIRANJA:</t>
  </si>
  <si>
    <t>Prihodi za posebne manjene</t>
  </si>
  <si>
    <t>5.2.1.</t>
  </si>
  <si>
    <t>Ministarstvo</t>
  </si>
  <si>
    <t>5.4.1.</t>
  </si>
  <si>
    <t>Grad Oroslavje</t>
  </si>
  <si>
    <t>5.7.1.</t>
  </si>
  <si>
    <t>Rezultat</t>
  </si>
  <si>
    <t>-</t>
  </si>
  <si>
    <t>UKUPNO:</t>
  </si>
  <si>
    <t>Program J01 1018</t>
  </si>
  <si>
    <t>Srednješkolsko obrazovanje - zakonski standard</t>
  </si>
  <si>
    <t>Aktivnost A101801</t>
  </si>
  <si>
    <t>Redovni poslovi ustanova srednješkolskog obrazovanja SŠ</t>
  </si>
  <si>
    <t xml:space="preserve">Izvor </t>
  </si>
  <si>
    <t>Plaće (Bruto)</t>
  </si>
  <si>
    <t>Plaće za zaposlene</t>
  </si>
  <si>
    <t>Plaće za prekovremeni rad</t>
  </si>
  <si>
    <t>Plaće za posebne uvjete rada</t>
  </si>
  <si>
    <t>Ostali rashodi za zaposlene</t>
  </si>
  <si>
    <t>Doprinosi na plaće</t>
  </si>
  <si>
    <t>Doprinosi za zdravstveno osiguranje</t>
  </si>
  <si>
    <t>Doprinosi za obvezno osiguranje u slučaju nezaposlenosti</t>
  </si>
  <si>
    <t>Naknade troškova zaposlenima</t>
  </si>
  <si>
    <t>Službena putovanja</t>
  </si>
  <si>
    <t>Naknade za prijevoz</t>
  </si>
  <si>
    <t>Seminari, tečajevi, str. Ispiti</t>
  </si>
  <si>
    <t>Ostale naknade troškova zaposlenima</t>
  </si>
  <si>
    <t>Rashodi za materijal i energiju</t>
  </si>
  <si>
    <t>Uredski materijal i ost. mat. rashodi</t>
  </si>
  <si>
    <t>Materijal i sirovine</t>
  </si>
  <si>
    <t>Energija</t>
  </si>
  <si>
    <t>Mat. i dijelovi za tek. i inv. održavanje</t>
  </si>
  <si>
    <t>Sitni inventar</t>
  </si>
  <si>
    <t>Službena, radna i zaštitna odjeća i obuća</t>
  </si>
  <si>
    <t>Rashodi za usluge</t>
  </si>
  <si>
    <t>Usluge telefona, pošte i prijevoza</t>
  </si>
  <si>
    <t>Usl. tek. i inv.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</si>
  <si>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</si>
  <si>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</si>
  <si>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</si>
  <si>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</si>
  <si>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</si>
  <si>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</si>
  <si>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</si>
  <si>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</si>
  <si>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</si>
  <si>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</si>
  <si>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</si>
  <si>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</t>
  </si>
  <si>
    <t>Pristojbe i naknade</t>
  </si>
  <si>
    <t>Troškovi sudskih postupaka</t>
  </si>
  <si>
    <t>Ostali nesp. rash. poslovanja</t>
  </si>
  <si>
    <t>Ostali financijski rashodi</t>
  </si>
  <si>
    <t>Bankarske usluge i usluge platnog prometa</t>
  </si>
  <si>
    <t>Zatezne kamate</t>
  </si>
  <si>
    <t>Aktivnost T101801</t>
  </si>
  <si>
    <t>Oprema, informat., nabava pomagala - SŠ</t>
  </si>
  <si>
    <t>Građevinski objekti</t>
  </si>
  <si>
    <t>Poslovni objekti</t>
  </si>
  <si>
    <t>Postrojenja i oprema</t>
  </si>
  <si>
    <t>Uredska oprema i namještaj</t>
  </si>
  <si>
    <t>Sportska i glazbena oprema</t>
  </si>
  <si>
    <t>Uređaji, strojevi i oprema za ostale namjene</t>
  </si>
  <si>
    <t>Knjige, umjetnička djela i ostale izložbene vrijednosti</t>
  </si>
  <si>
    <t>Knjige</t>
  </si>
  <si>
    <t>Aktivnost K101801</t>
  </si>
  <si>
    <t>Izgradnja, dogradnja i adaptacija SŠ</t>
  </si>
  <si>
    <t>Program J01 1020</t>
  </si>
  <si>
    <t>Dopunski nastavni i vannastavni program škola i obrazovnih institucija</t>
  </si>
  <si>
    <t>Aktivnost A102001</t>
  </si>
  <si>
    <t>Aktivnost A102003</t>
  </si>
  <si>
    <t>Financiranje - ostali rashodi SŠ</t>
  </si>
  <si>
    <t>Naknade troškova osobama izvan radnog odnosa</t>
  </si>
  <si>
    <t>Naknade ostalih troškova osobama izvan radnog odnosa</t>
  </si>
  <si>
    <t>Tekuće donacije</t>
  </si>
  <si>
    <t>Tekuće donacije u naravi</t>
  </si>
  <si>
    <t>Manjak prihoda poslovanja</t>
  </si>
  <si>
    <t>Telefoni i ostali telekomunikacijski uređaji</t>
  </si>
  <si>
    <t>Oprema za grijanje, ventilaciju i hlađenje</t>
  </si>
  <si>
    <t>Aktivnost A102006</t>
  </si>
  <si>
    <t>Program građanskog odgoja u školama</t>
  </si>
  <si>
    <t>Programi za nadarenu djecu</t>
  </si>
  <si>
    <t>Aktivnost A102008</t>
  </si>
  <si>
    <t>Razvoj poduzetništva kod djece i mladih</t>
  </si>
  <si>
    <t>Aktivnost T102001</t>
  </si>
  <si>
    <t>Dopunska sredstva za materijalne rashode i opremu škola</t>
  </si>
  <si>
    <t>Aktivnost K102001</t>
  </si>
  <si>
    <t>Dopunska sredstva za izgradnju, dogradnju i adaptaciju škola</t>
  </si>
  <si>
    <t>Dodatna ulaganja na građevinskim objektima</t>
  </si>
  <si>
    <t>Dodatna ulaganja za ostalu nefinancijsku imovinu</t>
  </si>
  <si>
    <t>Aktivnost K104013</t>
  </si>
  <si>
    <t>Obnova OŠ i SŠ od posljedica potresa</t>
  </si>
  <si>
    <t>REPUBLIKA HRVATSKA</t>
  </si>
  <si>
    <t>Razdjel: 006 UO ZA OBRAZOVANJE, KULTURU, SPORT I TEHNIČKU KULTURU</t>
  </si>
  <si>
    <t>KRAPINSKO-ZAGOSKA ŽUPANIJA</t>
  </si>
  <si>
    <t>Glava: 00620 OBRAZOVANJE</t>
  </si>
  <si>
    <t>SREDNJA ŠKOLA OROSLAVJE</t>
  </si>
  <si>
    <t>Glavni program: J01 OBRAZOVANJE</t>
  </si>
  <si>
    <t>OROSLAVJE, LJ. GAJA 1</t>
  </si>
  <si>
    <t>Program 1018 SREDNJEŠKOLSKO OBRAZOVANJE - ZAKONSKI STANDARD</t>
  </si>
  <si>
    <t>Program 1020 DOPUNSKI NASTAVNI I VANNASTAVNI PROGRAM ŠKOLA I O.I.</t>
  </si>
  <si>
    <t xml:space="preserve">KLASA: </t>
  </si>
  <si>
    <t>Funkcijska klasifikacija:</t>
  </si>
  <si>
    <t xml:space="preserve">URBROJ: </t>
  </si>
  <si>
    <t>Lokacijska klasifikacija:  RH</t>
  </si>
  <si>
    <t>02 - Krapinsko Zagorska županija</t>
  </si>
  <si>
    <t>3115 - Grad Oroslavje</t>
  </si>
  <si>
    <t>Korisnik K037:          Pror.k. 16998</t>
  </si>
  <si>
    <t>SREDNJA ŠKOLA OROSLAVJE                                                              OIB:</t>
  </si>
  <si>
    <t>POZICIJA</t>
  </si>
  <si>
    <t>KONTO</t>
  </si>
  <si>
    <t>VRSTA PRIHODA / PRIMITAKA</t>
  </si>
  <si>
    <t xml:space="preserve">PLAN 2025. </t>
  </si>
  <si>
    <t/>
  </si>
  <si>
    <t>UKUPNO PRIHODI / PRIMICI</t>
  </si>
  <si>
    <t>PRIHODI OSNIVAČA</t>
  </si>
  <si>
    <t>PRIHODI KORISNIKA</t>
  </si>
  <si>
    <t>Izvor 1.3.</t>
  </si>
  <si>
    <t xml:space="preserve">KZŽ DECENTRALIZACIJA  </t>
  </si>
  <si>
    <t>Prihodi Županije za materijalno-financijske rashode i investicijsko održavanje</t>
  </si>
  <si>
    <t>Prihodi KZŽ za nabavu nefinancijske imovine</t>
  </si>
  <si>
    <t>Izvorna sredstva - ostali prihodi</t>
  </si>
  <si>
    <t>Izvorna sredstva - Rad e-tehničara</t>
  </si>
  <si>
    <t>Izvorna sredstva - Refundacije za natjecanja</t>
  </si>
  <si>
    <t>Izvorna sredstva - Škola i zajednica</t>
  </si>
  <si>
    <t>UKUPNO PRIHODI KORISNIKA</t>
  </si>
  <si>
    <t>Izvor</t>
  </si>
  <si>
    <t>6.2.1.</t>
  </si>
  <si>
    <t>DONACIJA PK</t>
  </si>
  <si>
    <t>Donacije od pravnih i fizičkih osoba izvan općeg proračuna</t>
  </si>
  <si>
    <t>P1274</t>
  </si>
  <si>
    <t>Tekuće donacije od fizičkih osoba</t>
  </si>
  <si>
    <t>P1537</t>
  </si>
  <si>
    <t>Tekuće donacije od neprofitnih organizacija</t>
  </si>
  <si>
    <t>P1538</t>
  </si>
  <si>
    <t>Tekuće donacije od trgovačkih društava</t>
  </si>
  <si>
    <t>P0798</t>
  </si>
  <si>
    <t>Tekuće donacije od ostalih subjekata izvan općeg proračuna</t>
  </si>
  <si>
    <t>Kapitalne donacije</t>
  </si>
  <si>
    <t>P1249</t>
  </si>
  <si>
    <t>Kapitalne donacije od neprofitnih organizacija</t>
  </si>
  <si>
    <t>P01621</t>
  </si>
  <si>
    <t>Kapitalne donacije od trgovačkih društava</t>
  </si>
  <si>
    <t>P1106</t>
  </si>
  <si>
    <t>Kapitalne donacije od ostalih subjekata izvan općeg proračun</t>
  </si>
  <si>
    <t>Višak/manjak prihoda</t>
  </si>
  <si>
    <t>Višak prihoda</t>
  </si>
  <si>
    <t>P0799</t>
  </si>
  <si>
    <t>3.1.1.</t>
  </si>
  <si>
    <t>VLASTITI PRIHODI PK</t>
  </si>
  <si>
    <t>Prihodi od financijske imovine</t>
  </si>
  <si>
    <t>Kamate na oročena sredstva i depozite po viđenju</t>
  </si>
  <si>
    <t>P0801</t>
  </si>
  <si>
    <t>Kamate na depozite po viđenju</t>
  </si>
  <si>
    <t>Prihodi od upravnih i admin. pristojbi, pristojbi po posebnim propis. i naknada</t>
  </si>
  <si>
    <t>Prihodi po posebnim propisima</t>
  </si>
  <si>
    <t>Ostali nespomenuti prihodi</t>
  </si>
  <si>
    <t>P1275</t>
  </si>
  <si>
    <t>P01712</t>
  </si>
  <si>
    <t>Ostali nespomenuti prihodi po posebnim propisima</t>
  </si>
  <si>
    <t>Prihodi od prodaje proizvoda i robe te pruženih usluga</t>
  </si>
  <si>
    <t>Prihodi od prodaje proizvoda i robe</t>
  </si>
  <si>
    <t>P1178</t>
  </si>
  <si>
    <t>Prihodi od pruženih usluga</t>
  </si>
  <si>
    <t>P0802</t>
  </si>
  <si>
    <t>P1445</t>
  </si>
  <si>
    <t>Tekuće donacije od fizičkih osoba (zadruga)</t>
  </si>
  <si>
    <t>P01711</t>
  </si>
  <si>
    <t>Ostali prihodi</t>
  </si>
  <si>
    <t>P1423</t>
  </si>
  <si>
    <t>Prihod od prodaje postrojenja i opreme</t>
  </si>
  <si>
    <t>P1536</t>
  </si>
  <si>
    <t>Strojevi</t>
  </si>
  <si>
    <t>P0803</t>
  </si>
  <si>
    <t>4.3.1.</t>
  </si>
  <si>
    <t>POSEBNE NAMJENE PK</t>
  </si>
  <si>
    <t>P1276</t>
  </si>
  <si>
    <t>Sufinanciranje cijene usluge, participacije i slično</t>
  </si>
  <si>
    <t>P0805</t>
  </si>
  <si>
    <t>P0806</t>
  </si>
  <si>
    <t>P0807</t>
  </si>
  <si>
    <t>Višak prihoda prorač.korisnika sa žr</t>
  </si>
  <si>
    <t>MINISTARSTVO PK</t>
  </si>
  <si>
    <t>Pomoći proračunskim korisnicima iz proračuna koji im nije nadležan</t>
  </si>
  <si>
    <t>Tekuće pomoći proračunskim korisnicima iz proračuna koji im nije nadležan</t>
  </si>
  <si>
    <t>P0809</t>
  </si>
  <si>
    <t>Tekuće pomoći iz državnog proračuna proračunskim korisnicima proračuna JLP(R)S</t>
  </si>
  <si>
    <t>Kapitalne pomoći proračunskim korisnicima iz proračuna koji im nije nadležan</t>
  </si>
  <si>
    <t>P1248</t>
  </si>
  <si>
    <t>Kapitalne pomoći iz državnog proračuna proračunskim korisnicima proračuna JLP(R)S</t>
  </si>
  <si>
    <t>P0810</t>
  </si>
  <si>
    <t>P0812</t>
  </si>
  <si>
    <t>P0813</t>
  </si>
  <si>
    <t>MINISTARSTVO PRIJENOS EU PK</t>
  </si>
  <si>
    <t>Pomoći iz drž. Prorač. temeljem prijenosa EU sredstava</t>
  </si>
  <si>
    <t>Tekuće pomoći iz DP temeljem prijenosa EU sredstava</t>
  </si>
  <si>
    <t>P0815</t>
  </si>
  <si>
    <t>Tekuće pomoći iz drž. prorač. temeljem prijenosa EU sredstava</t>
  </si>
  <si>
    <t>P1446</t>
  </si>
  <si>
    <t>Tekuće pomoći od proračunskog korisnika drugog proračuna temeljem prijenosa EU sredstava (RCK ČK)</t>
  </si>
  <si>
    <t>P1454</t>
  </si>
  <si>
    <t>Tekuće pomoći iz državnog proračuna proračunskim korisnicima proračuna JLP(R)S (za plaće RCK)</t>
  </si>
  <si>
    <t>P1277</t>
  </si>
  <si>
    <t>P0816</t>
  </si>
  <si>
    <t>UKUPNO RASHODI / IZDACI</t>
  </si>
  <si>
    <t>RASHODI OSNIVAČA</t>
  </si>
  <si>
    <t>RASHODI KORISNIKA</t>
  </si>
  <si>
    <t>RAZDJEL: 006 UO ZA OBRAZOVANJE, KULTURU, SPORT I TEHNIČKU KULTURU</t>
  </si>
  <si>
    <t>GLAVA: 00620 OBRAZOVANJE</t>
  </si>
  <si>
    <t>GLAVNI PROGRAM: J01 OBRAZOVANJE</t>
  </si>
  <si>
    <t>Aktivnost A101801 Redovni poslovi ustanova srednješkolskog obrazovanja SŠ</t>
  </si>
  <si>
    <t>1.3.</t>
  </si>
  <si>
    <t>DECENTRALIZACIJA</t>
  </si>
  <si>
    <t>R11903</t>
  </si>
  <si>
    <t>Dnevnice za službeni put u zemlji</t>
  </si>
  <si>
    <t>R11904</t>
  </si>
  <si>
    <t>Dnevnice za službeni put u inozemstvu</t>
  </si>
  <si>
    <t>R11905</t>
  </si>
  <si>
    <t>Naknade za smještaj na službenom putu u zemlji</t>
  </si>
  <si>
    <t>R11906</t>
  </si>
  <si>
    <t>Naknade za smještaj na službenom putu u inozemstvu</t>
  </si>
  <si>
    <t>R11907</t>
  </si>
  <si>
    <t>Naknade za prijevoz na službenom putu u zemlji</t>
  </si>
  <si>
    <t>R11908</t>
  </si>
  <si>
    <t>Naknade za prijevoz na službenom putu u inozemstvu</t>
  </si>
  <si>
    <t>R11909</t>
  </si>
  <si>
    <t>Dnevnice per diem</t>
  </si>
  <si>
    <t>R3036</t>
  </si>
  <si>
    <t>Ostali rashodi za službena putovanja</t>
  </si>
  <si>
    <t>Naknade za prijevoz, za rad na terenu i odvojeni život</t>
  </si>
  <si>
    <t>R3037</t>
  </si>
  <si>
    <t>Naknade za prijevoz na posao i s posla</t>
  </si>
  <si>
    <t>Stručno usavršavanje zaposlenika</t>
  </si>
  <si>
    <t>R3038</t>
  </si>
  <si>
    <t>Seminari, savjetovanja i simpoziji</t>
  </si>
  <si>
    <t>R12666</t>
  </si>
  <si>
    <t>Tečajevi i stručni ispiti</t>
  </si>
  <si>
    <t>R12667</t>
  </si>
  <si>
    <t>Naknada za korištenje privatnog automobila u službene svrhe</t>
  </si>
  <si>
    <t>Uredski materijal i ostali materijalni rashodi</t>
  </si>
  <si>
    <t>R3040</t>
  </si>
  <si>
    <t>Uredski materijal</t>
  </si>
  <si>
    <t>R11910</t>
  </si>
  <si>
    <t>Literatura</t>
  </si>
  <si>
    <t>R11911</t>
  </si>
  <si>
    <t>Materijal i sredstva za čišćenje i održavanje</t>
  </si>
  <si>
    <t>R11912</t>
  </si>
  <si>
    <t>Materijal za higijenske potrebe i njegu</t>
  </si>
  <si>
    <t>R3041</t>
  </si>
  <si>
    <t>Ostali materijal za potrebe redovnog poslovanja</t>
  </si>
  <si>
    <t>R12668</t>
  </si>
  <si>
    <t>Osnovni materijal i sirovine</t>
  </si>
  <si>
    <t>R12669</t>
  </si>
  <si>
    <t>Pomoćni i sanitetski materijal (Nastavni materijal)</t>
  </si>
  <si>
    <t>R3042</t>
  </si>
  <si>
    <t>Ostali materijal i sirovine</t>
  </si>
  <si>
    <t>R3043</t>
  </si>
  <si>
    <t>Električna energija</t>
  </si>
  <si>
    <t>R3044</t>
  </si>
  <si>
    <t>Plin</t>
  </si>
  <si>
    <t>R3045</t>
  </si>
  <si>
    <t>Motorni benzin i dizel gorivo</t>
  </si>
  <si>
    <t>R3046</t>
  </si>
  <si>
    <t>Ostali materijali za proizvodnju energije (ugljen, drva, teš</t>
  </si>
  <si>
    <t>Materijal i dijelovi za tekuće i investicijsko održavanje</t>
  </si>
  <si>
    <t>R11913</t>
  </si>
  <si>
    <t>Materijal i dijelovi za tekuće i investicijsko održavanje građevinskih objekata</t>
  </si>
  <si>
    <t>R11914</t>
  </si>
  <si>
    <t>Materijal i dijelovi za tekuće i investicijsko održavanje postrojenja i opreme</t>
  </si>
  <si>
    <t>R11915</t>
  </si>
  <si>
    <t>Materijal i dijelovi za tekuće i investicijsko održavanje transportnih sredstava</t>
  </si>
  <si>
    <t>R3047</t>
  </si>
  <si>
    <t>Materijal i dijelovi za tekuće i invest. održavanje</t>
  </si>
  <si>
    <t>Sitni inventar i auto gume</t>
  </si>
  <si>
    <t>R3048</t>
  </si>
  <si>
    <t>R3049</t>
  </si>
  <si>
    <t>Auto gume</t>
  </si>
  <si>
    <t>R3050</t>
  </si>
  <si>
    <t>R3051</t>
  </si>
  <si>
    <t>Usluge telefona, telefaksa</t>
  </si>
  <si>
    <t>R3052</t>
  </si>
  <si>
    <t>Poštarina (pisma, tiskanice i sl.)</t>
  </si>
  <si>
    <t>R3053</t>
  </si>
  <si>
    <t>Ostale usluge za komunikaciju i prijevoz</t>
  </si>
  <si>
    <t>Usluge tekućeg i investicijskog održavanja</t>
  </si>
  <si>
    <t>R11916</t>
  </si>
  <si>
    <t>Usluge tekućeg i investicijskog održavanje građevinskih objekata</t>
  </si>
  <si>
    <t>R11917</t>
  </si>
  <si>
    <t>Usluge tekućeg i investicijskog održavanje postrojenja i opreme</t>
  </si>
  <si>
    <t>R11918</t>
  </si>
  <si>
    <t>Usluge tekućeg i investicijskog održavanje prijevoznih sredstava</t>
  </si>
  <si>
    <t>R3054</t>
  </si>
  <si>
    <t>R3055</t>
  </si>
  <si>
    <t>Ostale usluge promidžbe i informiranja</t>
  </si>
  <si>
    <t>R11919</t>
  </si>
  <si>
    <t>Opskrba vodom</t>
  </si>
  <si>
    <t>R11920</t>
  </si>
  <si>
    <t>Iznošenje i odvoz smeća</t>
  </si>
  <si>
    <t>R11921</t>
  </si>
  <si>
    <t>Deratizacija i dezinsekcija</t>
  </si>
  <si>
    <t>R11922</t>
  </si>
  <si>
    <t>Dimnjačarske i ekološke usluge</t>
  </si>
  <si>
    <t>R11923</t>
  </si>
  <si>
    <t>Pričuva</t>
  </si>
  <si>
    <t>R3056</t>
  </si>
  <si>
    <t>Ostale komunalne usluge</t>
  </si>
  <si>
    <t>R11924</t>
  </si>
  <si>
    <t>Zakupnine i najamnine za građevinske objekte</t>
  </si>
  <si>
    <t>R11925</t>
  </si>
  <si>
    <t>Zakupnine i najamnine za opremu</t>
  </si>
  <si>
    <t>R11926</t>
  </si>
  <si>
    <t>Licence</t>
  </si>
  <si>
    <t>R11927</t>
  </si>
  <si>
    <t>Zakupnine i najamnine za prijevozna sredstva</t>
  </si>
  <si>
    <t>R3057</t>
  </si>
  <si>
    <t>Ostale najamnine i zakupnine</t>
  </si>
  <si>
    <t>R3058</t>
  </si>
  <si>
    <t>Obvezni i preventivni zdravstveni pregledi zaposlenika</t>
  </si>
  <si>
    <t>R3059</t>
  </si>
  <si>
    <t>Ostale zdravstvene  usluge</t>
  </si>
  <si>
    <t>R3060</t>
  </si>
  <si>
    <t>Autorski honorari</t>
  </si>
  <si>
    <t>R3061</t>
  </si>
  <si>
    <t>Ugovori o djelu</t>
  </si>
  <si>
    <t>R11928</t>
  </si>
  <si>
    <t>Usluge odvjetnika i pravnog savjetovanja</t>
  </si>
  <si>
    <t>R3062</t>
  </si>
  <si>
    <t>Ostale intelektualne usluge</t>
  </si>
  <si>
    <t>R3063</t>
  </si>
  <si>
    <t>Ostale računalne usluge</t>
  </si>
  <si>
    <t>R3064</t>
  </si>
  <si>
    <t>Grafičke i tisk. usluge, usluge kopiranja i uvezivanja i sl.</t>
  </si>
  <si>
    <t>R11929</t>
  </si>
  <si>
    <t>Usluge pri registraciji prijevoznih sredstava</t>
  </si>
  <si>
    <t>R11930</t>
  </si>
  <si>
    <t>Usluge čišćenja, pranja i slično</t>
  </si>
  <si>
    <t>R3065</t>
  </si>
  <si>
    <t>Ostale nespomenute usluge</t>
  </si>
  <si>
    <t>R11931</t>
  </si>
  <si>
    <t>Naknade troškova službenog puta</t>
  </si>
  <si>
    <t>R3066</t>
  </si>
  <si>
    <t>Naknade ostalih troškova</t>
  </si>
  <si>
    <t>R11932</t>
  </si>
  <si>
    <t>Premije osiguranja prijevoznih sredstava</t>
  </si>
  <si>
    <t>R3067</t>
  </si>
  <si>
    <t>Premije osiguranja ostale imovine</t>
  </si>
  <si>
    <t>R3068</t>
  </si>
  <si>
    <t>Premije osiguranja zaposlenih</t>
  </si>
  <si>
    <t>R3069</t>
  </si>
  <si>
    <t>Članarine i norme</t>
  </si>
  <si>
    <t>R3070</t>
  </si>
  <si>
    <t>Tuzemne članarine</t>
  </si>
  <si>
    <t>R3071</t>
  </si>
  <si>
    <t>Sudske,javnobilježničke i ost. naknade</t>
  </si>
  <si>
    <t>R11934</t>
  </si>
  <si>
    <t>Ostale pristojbe i naknade</t>
  </si>
  <si>
    <t>R3072</t>
  </si>
  <si>
    <t>R3073</t>
  </si>
  <si>
    <t>Usluge banaka</t>
  </si>
  <si>
    <t>R11933</t>
  </si>
  <si>
    <t>Usluge platnog prometa</t>
  </si>
  <si>
    <t>R3074</t>
  </si>
  <si>
    <t>Zatezne kamate iz poslovnih odnosa i drugo</t>
  </si>
  <si>
    <t>Ostali nespomenuti financijski rashodi</t>
  </si>
  <si>
    <t>R3075</t>
  </si>
  <si>
    <t>Kapitalni projekt K101801 Izgradnja, dogradnja i adaptacija SŠ</t>
  </si>
  <si>
    <t>R3166</t>
  </si>
  <si>
    <t>Ostali građevinski objekti</t>
  </si>
  <si>
    <t>R3167</t>
  </si>
  <si>
    <t>Ostali gr. objekti (sp.dvorane)</t>
  </si>
  <si>
    <t>R3168</t>
  </si>
  <si>
    <t>R3169</t>
  </si>
  <si>
    <t>Tekući projekt T101801 Oprema, informat., nabava pomagala - SŠ</t>
  </si>
  <si>
    <t>R12670</t>
  </si>
  <si>
    <t>Uređaji</t>
  </si>
  <si>
    <t>R3198</t>
  </si>
  <si>
    <t>Oprema</t>
  </si>
  <si>
    <t>R3199</t>
  </si>
  <si>
    <t>Knjige u knjižnicama</t>
  </si>
  <si>
    <t>Nematerijalna proizvedena imovina</t>
  </si>
  <si>
    <t>Ulaganja u računalne programe</t>
  </si>
  <si>
    <t>R3200</t>
  </si>
  <si>
    <t>Aktivnost A102001 Dopunski nastavni i vannastavni program škola i obraz. ins.</t>
  </si>
  <si>
    <t>J01 1003 A102006 Program Građanskog odgoja u školama</t>
  </si>
  <si>
    <t>J01 1003 A102008 Razvoj poduzetništva kod djece i mladih</t>
  </si>
  <si>
    <t>Tekući projekt T102001 Dopunska sred. za materijalne rashode i opremu škola</t>
  </si>
  <si>
    <t>Računala i računalna oprema</t>
  </si>
  <si>
    <t>Program 1020 DOPUNSKI NASTAVNI I VANNASTAVNI PROGRAM ŠKOLA I OBRAZ. INSTIT.</t>
  </si>
  <si>
    <t>Aktivnost A102003 Financiranje - ostali rashodi SŠ</t>
  </si>
  <si>
    <t>R12671</t>
  </si>
  <si>
    <t>R12672</t>
  </si>
  <si>
    <t>R6728</t>
  </si>
  <si>
    <t>R6949</t>
  </si>
  <si>
    <t>R6950</t>
  </si>
  <si>
    <t>Materijal i dijelovi za tek. i investicijsko održavanje</t>
  </si>
  <si>
    <t>R12673</t>
  </si>
  <si>
    <t>R5138</t>
  </si>
  <si>
    <t>Ostali materijal i dijelovi za tekuće i investicijsko održavanje</t>
  </si>
  <si>
    <t>R5139</t>
  </si>
  <si>
    <t>R6951</t>
  </si>
  <si>
    <t>R4471</t>
  </si>
  <si>
    <t>Nematerijalna imovina</t>
  </si>
  <si>
    <t>R6238</t>
  </si>
  <si>
    <t>R12674</t>
  </si>
  <si>
    <t>Zgrade znanstvenih i obrazovnih institucija (Škola)</t>
  </si>
  <si>
    <t>R8484</t>
  </si>
  <si>
    <t>R5140</t>
  </si>
  <si>
    <t>Manjak prihoda</t>
  </si>
  <si>
    <t>R4821</t>
  </si>
  <si>
    <t>Manjak prihoda poslovanja PK</t>
  </si>
  <si>
    <t>R6952</t>
  </si>
  <si>
    <t>Nagrade</t>
  </si>
  <si>
    <t>R12675</t>
  </si>
  <si>
    <t>R12676</t>
  </si>
  <si>
    <t>R12677</t>
  </si>
  <si>
    <t>R12678</t>
  </si>
  <si>
    <t>R4472</t>
  </si>
  <si>
    <t>R12679</t>
  </si>
  <si>
    <t>R7998</t>
  </si>
  <si>
    <t>R12680</t>
  </si>
  <si>
    <t>R12681</t>
  </si>
  <si>
    <t>R4473</t>
  </si>
  <si>
    <t>R6729</t>
  </si>
  <si>
    <t>R12682</t>
  </si>
  <si>
    <t>R12683</t>
  </si>
  <si>
    <t>R12684</t>
  </si>
  <si>
    <t>R12685</t>
  </si>
  <si>
    <t>R12686</t>
  </si>
  <si>
    <t>R4474</t>
  </si>
  <si>
    <t>R12687</t>
  </si>
  <si>
    <t>R12688</t>
  </si>
  <si>
    <t>R4475</t>
  </si>
  <si>
    <t>R12689</t>
  </si>
  <si>
    <t>Autogume</t>
  </si>
  <si>
    <t>R4476</t>
  </si>
  <si>
    <t>R4477</t>
  </si>
  <si>
    <t>R6953</t>
  </si>
  <si>
    <t>R12690</t>
  </si>
  <si>
    <t>R12691</t>
  </si>
  <si>
    <t>R12692</t>
  </si>
  <si>
    <t>R4478</t>
  </si>
  <si>
    <t>Ostale usluge tekućeg i investicijskog održavanja</t>
  </si>
  <si>
    <t>R4479</t>
  </si>
  <si>
    <t>R12693</t>
  </si>
  <si>
    <t>R12694</t>
  </si>
  <si>
    <t>R4480</t>
  </si>
  <si>
    <t>R7656</t>
  </si>
  <si>
    <t>R7789</t>
  </si>
  <si>
    <t>R4481</t>
  </si>
  <si>
    <t>Grafičke i tisk. usl., usluge kopiranja i uvezivanja islično</t>
  </si>
  <si>
    <t>R6730</t>
  </si>
  <si>
    <t>R7966</t>
  </si>
  <si>
    <t>R6731</t>
  </si>
  <si>
    <t xml:space="preserve">Naknade ostalih troškova </t>
  </si>
  <si>
    <t>R6954</t>
  </si>
  <si>
    <t>Ostale slične naknade za rad (e-tehničar)</t>
  </si>
  <si>
    <t>R6732</t>
  </si>
  <si>
    <t>R6733</t>
  </si>
  <si>
    <t>R12695</t>
  </si>
  <si>
    <t>R5141</t>
  </si>
  <si>
    <t>R7997</t>
  </si>
  <si>
    <t>R12696</t>
  </si>
  <si>
    <t>R5142</t>
  </si>
  <si>
    <t>R6734</t>
  </si>
  <si>
    <t>R10166</t>
  </si>
  <si>
    <t>Ostale tekuće donacije u naravi</t>
  </si>
  <si>
    <t>Ostali poslovni građevinski objekti</t>
  </si>
  <si>
    <t>R6955</t>
  </si>
  <si>
    <t>R6956</t>
  </si>
  <si>
    <t>Uredski namještaj</t>
  </si>
  <si>
    <t>R6735</t>
  </si>
  <si>
    <t>R4482</t>
  </si>
  <si>
    <t>R4483</t>
  </si>
  <si>
    <t>R4865</t>
  </si>
  <si>
    <t>R12697</t>
  </si>
  <si>
    <t>R12698</t>
  </si>
  <si>
    <t>R12699</t>
  </si>
  <si>
    <t>R12700</t>
  </si>
  <si>
    <t>R4484</t>
  </si>
  <si>
    <t>R12701</t>
  </si>
  <si>
    <t>R4485</t>
  </si>
  <si>
    <t>R4486</t>
  </si>
  <si>
    <t>R4487</t>
  </si>
  <si>
    <t>R5143</t>
  </si>
  <si>
    <t>Ostale slične naknade za rad</t>
  </si>
  <si>
    <t>R4488</t>
  </si>
  <si>
    <t>R4912</t>
  </si>
  <si>
    <t>Plaće za redovan rad</t>
  </si>
  <si>
    <t>R4489 / R6486</t>
  </si>
  <si>
    <t>R12702</t>
  </si>
  <si>
    <t>R12703</t>
  </si>
  <si>
    <t>R12704</t>
  </si>
  <si>
    <t>R12705</t>
  </si>
  <si>
    <t>Darovi</t>
  </si>
  <si>
    <t>R12706</t>
  </si>
  <si>
    <t>Otpremnine</t>
  </si>
  <si>
    <t>R12707</t>
  </si>
  <si>
    <t>Naknada za bolest, invalidnost i smrtni slučaj</t>
  </si>
  <si>
    <t>R12708</t>
  </si>
  <si>
    <t>Regres za godišnji odmor</t>
  </si>
  <si>
    <t>R6487</t>
  </si>
  <si>
    <t>Ostali nenavedeni rashodi za zaposlene</t>
  </si>
  <si>
    <t>R6488</t>
  </si>
  <si>
    <t>Doprinosi za mirovinsko osiguranje</t>
  </si>
  <si>
    <t>R6489</t>
  </si>
  <si>
    <t>R12709</t>
  </si>
  <si>
    <t>R12710</t>
  </si>
  <si>
    <t>R12711</t>
  </si>
  <si>
    <t>R12712</t>
  </si>
  <si>
    <t>R12713</t>
  </si>
  <si>
    <t>R6924</t>
  </si>
  <si>
    <t>R12714</t>
  </si>
  <si>
    <t>Autorski honorar</t>
  </si>
  <si>
    <t>R8482</t>
  </si>
  <si>
    <t>R4491</t>
  </si>
  <si>
    <t>R10168</t>
  </si>
  <si>
    <t>R8483</t>
  </si>
  <si>
    <t>Sudske pristojbe</t>
  </si>
  <si>
    <t>R6490</t>
  </si>
  <si>
    <t>Novčana naknada poslodavca zbog nezapošljavanja osoba s invaliditetom</t>
  </si>
  <si>
    <t>R5144</t>
  </si>
  <si>
    <t>R10167</t>
  </si>
  <si>
    <t>R6237</t>
  </si>
  <si>
    <t>R6736</t>
  </si>
  <si>
    <t>R5934</t>
  </si>
  <si>
    <t>R6236</t>
  </si>
  <si>
    <t>R4952</t>
  </si>
  <si>
    <t>JLS PK</t>
  </si>
  <si>
    <t>R12715</t>
  </si>
  <si>
    <t>R12716</t>
  </si>
  <si>
    <t>R12717</t>
  </si>
  <si>
    <t>R12718</t>
  </si>
  <si>
    <t>R12719</t>
  </si>
  <si>
    <t>R6920</t>
  </si>
  <si>
    <t>R12720</t>
  </si>
  <si>
    <t>R4492</t>
  </si>
  <si>
    <t>R12721</t>
  </si>
  <si>
    <t>R6738/ R6921</t>
  </si>
  <si>
    <t>R12722</t>
  </si>
  <si>
    <t>R6922</t>
  </si>
  <si>
    <t>Ostali materijal i dijelovi za tek. i investicijsko održavanje</t>
  </si>
  <si>
    <t>R8000</t>
  </si>
  <si>
    <t>R12723</t>
  </si>
  <si>
    <t>R10169</t>
  </si>
  <si>
    <t>R12724</t>
  </si>
  <si>
    <t>R12725</t>
  </si>
  <si>
    <t>R12726</t>
  </si>
  <si>
    <t>R4493</t>
  </si>
  <si>
    <t>R4494</t>
  </si>
  <si>
    <t>Ostale  zakupnine i najamnine</t>
  </si>
  <si>
    <t>R5933</t>
  </si>
  <si>
    <t>R6957/ R7999</t>
  </si>
  <si>
    <t>R4495</t>
  </si>
  <si>
    <t>R4496</t>
  </si>
  <si>
    <t>R4497</t>
  </si>
  <si>
    <t>R6958</t>
  </si>
  <si>
    <t>R5489</t>
  </si>
  <si>
    <t>R6959</t>
  </si>
  <si>
    <t>R6923/ R6960</t>
  </si>
  <si>
    <t>Komunikacijska oprema</t>
  </si>
  <si>
    <t>R12727</t>
  </si>
  <si>
    <t>Telefoni i ostali komunikacijski uređaji</t>
  </si>
  <si>
    <t>Oprema za održavanje i zaštitu</t>
  </si>
  <si>
    <t>R12728</t>
  </si>
  <si>
    <t>R6737</t>
  </si>
  <si>
    <t>Uređaji i strojevi za ostale namjene</t>
  </si>
  <si>
    <t>R4498</t>
  </si>
  <si>
    <t>R4499</t>
  </si>
  <si>
    <t>R4997</t>
  </si>
  <si>
    <t>R7790</t>
  </si>
  <si>
    <t>R7791</t>
  </si>
  <si>
    <t>R4500</t>
  </si>
  <si>
    <t>R7995</t>
  </si>
  <si>
    <t>R4501</t>
  </si>
  <si>
    <t>R10170</t>
  </si>
  <si>
    <t>R6961</t>
  </si>
  <si>
    <t>R12729</t>
  </si>
  <si>
    <t>R7994</t>
  </si>
  <si>
    <t>R12730</t>
  </si>
  <si>
    <t>R4502</t>
  </si>
  <si>
    <t>R12731</t>
  </si>
  <si>
    <t>R12732</t>
  </si>
  <si>
    <t>R12733</t>
  </si>
  <si>
    <t>R8481</t>
  </si>
  <si>
    <t>R4503</t>
  </si>
  <si>
    <t>R5932/ R6741</t>
  </si>
  <si>
    <t>R6743</t>
  </si>
  <si>
    <t>Premije osiguranja zaposlenika</t>
  </si>
  <si>
    <t>R6742</t>
  </si>
  <si>
    <t>R4504</t>
  </si>
  <si>
    <t>R12734</t>
  </si>
  <si>
    <t>R6739</t>
  </si>
  <si>
    <t>R6740</t>
  </si>
  <si>
    <t>R5009</t>
  </si>
  <si>
    <t>Voditeljica računovodstva:</t>
  </si>
  <si>
    <t>Ravnateljica:</t>
  </si>
  <si>
    <t xml:space="preserve">  Ivana Klenkar, mag. oec.</t>
  </si>
  <si>
    <t>Natalija Mučnjak, prof.</t>
  </si>
  <si>
    <t xml:space="preserve">                          Predsjednik Školskog odbora:</t>
  </si>
  <si>
    <t xml:space="preserve">                           Vjekoslav Jozić, mag.ing.stroj.</t>
  </si>
  <si>
    <t>Manjak prihoda poslovanja Ministarstvo</t>
  </si>
  <si>
    <t>Manjak prihoda poslovanja Ministarstvo prijenos EU</t>
  </si>
  <si>
    <t>KLASA:</t>
  </si>
  <si>
    <t>URBROJ:</t>
  </si>
  <si>
    <t>U Oroslavju,</t>
  </si>
  <si>
    <t>Ivana Klenkar, mag. oec.</t>
  </si>
  <si>
    <t>Natalija Mučnjak,  prof.</t>
  </si>
  <si>
    <t xml:space="preserve">            Predsjednik Školskog odbora:</t>
  </si>
  <si>
    <t xml:space="preserve">           Vjekoslav Jozić, mag. ing. stroj.</t>
  </si>
  <si>
    <t>Izvorna sredstva - Oprema</t>
  </si>
  <si>
    <t>R8778</t>
  </si>
  <si>
    <t>R8799</t>
  </si>
  <si>
    <t>R8835</t>
  </si>
  <si>
    <t>R8880</t>
  </si>
  <si>
    <t>R9356</t>
  </si>
  <si>
    <t>R9361</t>
  </si>
  <si>
    <t>Ostali rashodi za službena putovanja - troškovi natjecanja</t>
  </si>
  <si>
    <t>Uredski i nastavni materijal - troškovi natjecanja</t>
  </si>
  <si>
    <t>Namirnice - troškovi natjecanja</t>
  </si>
  <si>
    <t>Usluge telefona, pošte i prijevoza - troškovi natjecanja</t>
  </si>
  <si>
    <t>Ostali nespomenuti rashodi - troškovi natjecanja</t>
  </si>
  <si>
    <t>Stručno usavršavanje i doškolovanje</t>
  </si>
  <si>
    <t>R9014</t>
  </si>
  <si>
    <t>Ostali nespomenuti rashodi poslovanja - Škola i zajednica</t>
  </si>
  <si>
    <t>R9496</t>
  </si>
  <si>
    <t>Ostali nespomenuti rashodi poslovanja - Kreiraj svoju budućnost</t>
  </si>
  <si>
    <t>R9036</t>
  </si>
  <si>
    <t>R9060</t>
  </si>
  <si>
    <t>R9133</t>
  </si>
  <si>
    <t>R9166</t>
  </si>
  <si>
    <t>R13517</t>
  </si>
  <si>
    <t>Hitne intervencije</t>
  </si>
  <si>
    <t>Nadoknada sredstava e-tehničar</t>
  </si>
  <si>
    <t>Naknade građanima i kućanstvima na temelju osiguranja i druge naknade</t>
  </si>
  <si>
    <t>Ostale naknade građanima i kućanstvima iz proračuna</t>
  </si>
  <si>
    <t>Naknade građanima i kućanstvima u novcu</t>
  </si>
  <si>
    <t>1. Opći prihodi i primici; 1.3.Decentralizacija</t>
  </si>
  <si>
    <t>1. Opći prihodi i primici; 1.1. Opći prihodi i primici</t>
  </si>
  <si>
    <t xml:space="preserve">5.7.1 MINISTARSTVO PRIJENOS EU </t>
  </si>
  <si>
    <t>5.7.1 MINISTARSTVO PRIJENOS EU PK</t>
  </si>
  <si>
    <t>5.4.1 JLS PK - Grad Oroslavje</t>
  </si>
  <si>
    <t>5.2.1 MINISTARSTVO PK</t>
  </si>
  <si>
    <t>4.3.1 PRIHODI ZA POSEBNE NAMJENE PK</t>
  </si>
  <si>
    <t>3.1.1 VLASTITI PRIHODI PK</t>
  </si>
  <si>
    <t>6.2.1 DONACIJE PK</t>
  </si>
  <si>
    <t>1.1.</t>
  </si>
  <si>
    <t>Korišteni rezultat - višak JLS Grad oroslavje</t>
  </si>
  <si>
    <t>Izvor 1.1.</t>
  </si>
  <si>
    <t>KZŽ OPĆI PRIHODI I PRIMICI - izvorna sredstva KZŽ</t>
  </si>
  <si>
    <t>Prihodi iz nadležnog proračuna za financiranje redovne djelatnosti proračunskih korisnika</t>
  </si>
  <si>
    <t>Prihodi iz nadležnog proračuna za financiranje rashoda poslovanja</t>
  </si>
  <si>
    <t>Višak prihoda proračunskih korisnika</t>
  </si>
  <si>
    <t xml:space="preserve">Višak prihoda proračunskih korisnika </t>
  </si>
  <si>
    <t xml:space="preserve">Višak prihoda prorač.korisnika </t>
  </si>
  <si>
    <t>Prihodi iz nadležnog proračuna za financiranje rashoda poslovanja za nabavu nefinancijske imovine</t>
  </si>
  <si>
    <t>OPĆI PRIHODI I PRIMICI - IZVORNA SREDSTVA KZŽ</t>
  </si>
  <si>
    <t>R8768</t>
  </si>
  <si>
    <t>6.2.1 Donacije PK</t>
  </si>
  <si>
    <t>5.2.1 Ostale pomoći - Ministarstvo PK</t>
  </si>
  <si>
    <t>5.4.1 Pomoći - JLS PK Grad Oroslavje</t>
  </si>
  <si>
    <t>5.7.1 Ministarstvo prijenos EU PK</t>
  </si>
  <si>
    <t>4.3.1 Ostali prihodi za posebne namjene PK</t>
  </si>
  <si>
    <t>3.1.1 Vlastiti prihodi PK</t>
  </si>
  <si>
    <t>1.1. Opći prihodi i primici; 1.3. Decentralizacija</t>
  </si>
  <si>
    <t>400-02/25-01/03</t>
  </si>
  <si>
    <t>2140-89-04-25-2</t>
  </si>
  <si>
    <t>I. IZMJENA I DOPUNA FINANCIJSKOG PLANA ZA 2025. GODINU</t>
  </si>
  <si>
    <t>IZMJENE I DOPUNE PLANA</t>
  </si>
  <si>
    <t>NOVI FINANCIJSKI PLAN ZA 2025.</t>
  </si>
  <si>
    <t>JLS PK - GRAD</t>
  </si>
  <si>
    <t>R13919</t>
  </si>
  <si>
    <t>Usluge ažuriranja računalnih baza</t>
  </si>
  <si>
    <t>R13920</t>
  </si>
  <si>
    <t>R13921</t>
  </si>
  <si>
    <t>Telefonske i telegrafske centrale s pripadajućim instalacijama</t>
  </si>
  <si>
    <t>R13922</t>
  </si>
  <si>
    <t>Ostala komunikacijska oprema</t>
  </si>
  <si>
    <t>R14014</t>
  </si>
  <si>
    <t>U Oroslavju,  18. veljače 2025. godine</t>
  </si>
  <si>
    <t xml:space="preserve">
I. IZMJENA I DOPUNA FINANCIJSKOG PLANA SREDNJE ŠKOLE OROSLAVJE
ZA 2025. GODINU</t>
  </si>
  <si>
    <t>PROMJENA (IZNOS)</t>
  </si>
  <si>
    <t>PROMJENA (POSTOTAK)</t>
  </si>
  <si>
    <t>I. IZMJENA I DOPUNA PLANA ZA 2025.</t>
  </si>
  <si>
    <t>Promjena (iznos)</t>
  </si>
  <si>
    <t>Promjena (postotak)</t>
  </si>
  <si>
    <t>I. Izmjena i dopuna plana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</si>
</sst>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18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3" fillId="0" borderId="0"/>
    <xf numFmtId="0" fontId="2" fillId="0" borderId="0"/>
    <xf numFmtId="0" fontId="1" fillId="0" borderId="0"/>
    <xf numFmtId="0" fontId="24" fillId="0" borderId="0"/>
    <xf numFmtId="0" fontId="24" fillId="0" borderId="0"/>
    <xf numFmtId="0" fontId="24" fillId="0" borderId="0"/>
  </cellStyleXfs>
  <cellXfs count="325">
    <xf numFmtId="0" fontId="0" fillId="0" borderId="0" xfId="0"/>
    <xf numFmtId="0" fontId="4" fillId="0" borderId="0" xfId="1" applyFont="1"/>
    <xf numFmtId="0" fontId="4" fillId="0" borderId="0" xfId="2" applyFont="1"/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6" fillId="0" borderId="0" xfId="2" applyFont="1" applyAlignment="1">
      <alignment horizontal="left" wrapText="1"/>
    </xf>
    <xf numFmtId="0" fontId="9" fillId="0" borderId="0" xfId="2" applyFont="1" applyAlignment="1">
      <alignment wrapText="1"/>
    </xf>
    <xf numFmtId="0" fontId="6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right" vertical="center"/>
    </xf>
    <xf numFmtId="3" fontId="12" fillId="3" borderId="4" xfId="2" applyNumberFormat="1" applyFont="1" applyFill="1" applyBorder="1" applyAlignment="1">
      <alignment horizontal="right"/>
    </xf>
    <xf numFmtId="3" fontId="12" fillId="0" borderId="4" xfId="2" applyNumberFormat="1" applyFont="1" applyBorder="1" applyAlignment="1">
      <alignment horizontal="right"/>
    </xf>
    <xf numFmtId="0" fontId="14" fillId="3" borderId="2" xfId="2" applyFont="1" applyFill="1" applyBorder="1" applyAlignment="1">
      <alignment horizontal="left" vertical="center"/>
    </xf>
    <xf numFmtId="0" fontId="9" fillId="0" borderId="0" xfId="2" applyFont="1" applyAlignment="1">
      <alignment horizontal="center" vertical="center" wrapText="1"/>
    </xf>
    <xf numFmtId="0" fontId="7" fillId="0" borderId="0" xfId="2" applyFont="1"/>
    <xf numFmtId="0" fontId="6" fillId="0" borderId="0" xfId="2" quotePrefix="1" applyFont="1" applyAlignment="1">
      <alignment horizontal="center" vertical="center" wrapText="1"/>
    </xf>
    <xf numFmtId="0" fontId="17" fillId="0" borderId="0" xfId="2" applyFont="1" applyAlignment="1">
      <alignment wrapText="1"/>
    </xf>
    <xf numFmtId="0" fontId="18" fillId="0" borderId="0" xfId="2" quotePrefix="1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15" fillId="0" borderId="0" xfId="2" applyFont="1"/>
    <xf numFmtId="3" fontId="12" fillId="3" borderId="2" xfId="2" quotePrefix="1" applyNumberFormat="1" applyFont="1" applyFill="1" applyBorder="1" applyAlignment="1">
      <alignment horizontal="right"/>
    </xf>
    <xf numFmtId="0" fontId="16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8" fillId="0" borderId="0" xfId="2" applyFont="1" applyAlignment="1">
      <alignment wrapText="1"/>
    </xf>
    <xf numFmtId="0" fontId="15" fillId="3" borderId="3" xfId="2" applyFont="1" applyFill="1" applyBorder="1" applyAlignment="1">
      <alignment vertical="center"/>
    </xf>
    <xf numFmtId="0" fontId="6" fillId="0" borderId="0" xfId="3" applyFont="1" applyAlignment="1">
      <alignment horizontal="center" vertical="center" wrapText="1"/>
    </xf>
    <xf numFmtId="0" fontId="4" fillId="0" borderId="0" xfId="3" applyFont="1"/>
    <xf numFmtId="0" fontId="7" fillId="0" borderId="0" xfId="3" applyFont="1" applyAlignment="1">
      <alignment vertical="center" wrapText="1"/>
    </xf>
    <xf numFmtId="0" fontId="8" fillId="0" borderId="0" xfId="3" applyFont="1" applyAlignment="1">
      <alignment wrapText="1"/>
    </xf>
    <xf numFmtId="0" fontId="8" fillId="0" borderId="0" xfId="3" applyFont="1" applyAlignment="1">
      <alignment vertical="center" wrapText="1"/>
    </xf>
    <xf numFmtId="0" fontId="12" fillId="3" borderId="4" xfId="3" applyFont="1" applyFill="1" applyBorder="1" applyAlignment="1">
      <alignment horizontal="center" vertical="center" wrapText="1"/>
    </xf>
    <xf numFmtId="0" fontId="12" fillId="3" borderId="5" xfId="3" applyFont="1" applyFill="1" applyBorder="1" applyAlignment="1">
      <alignment horizontal="center" vertical="center" wrapText="1"/>
    </xf>
    <xf numFmtId="0" fontId="13" fillId="3" borderId="4" xfId="3" quotePrefix="1" applyFont="1" applyFill="1" applyBorder="1" applyAlignment="1">
      <alignment horizontal="center" vertical="center" wrapText="1"/>
    </xf>
    <xf numFmtId="0" fontId="20" fillId="0" borderId="0" xfId="3" applyFont="1"/>
    <xf numFmtId="0" fontId="14" fillId="2" borderId="4" xfId="3" applyFont="1" applyFill="1" applyBorder="1" applyAlignment="1">
      <alignment horizontal="left" vertical="center" wrapText="1"/>
    </xf>
    <xf numFmtId="0" fontId="15" fillId="2" borderId="4" xfId="3" applyFont="1" applyFill="1" applyBorder="1" applyAlignment="1">
      <alignment horizontal="left" vertical="center" wrapText="1"/>
    </xf>
    <xf numFmtId="0" fontId="15" fillId="2" borderId="4" xfId="3" quotePrefix="1" applyFont="1" applyFill="1" applyBorder="1" applyAlignment="1">
      <alignment horizontal="left" vertical="center"/>
    </xf>
    <xf numFmtId="0" fontId="14" fillId="2" borderId="4" xfId="3" quotePrefix="1" applyFont="1" applyFill="1" applyBorder="1" applyAlignment="1">
      <alignment horizontal="left" vertical="center"/>
    </xf>
    <xf numFmtId="0" fontId="15" fillId="2" borderId="4" xfId="3" quotePrefix="1" applyFont="1" applyFill="1" applyBorder="1" applyAlignment="1">
      <alignment horizontal="left" vertical="center" wrapText="1"/>
    </xf>
    <xf numFmtId="0" fontId="21" fillId="2" borderId="4" xfId="3" quotePrefix="1" applyFont="1" applyFill="1" applyBorder="1" applyAlignment="1">
      <alignment horizontal="left" vertical="center" wrapText="1"/>
    </xf>
    <xf numFmtId="0" fontId="14" fillId="2" borderId="4" xfId="3" applyFont="1" applyFill="1" applyBorder="1" applyAlignment="1">
      <alignment horizontal="left" vertical="center"/>
    </xf>
    <xf numFmtId="0" fontId="14" fillId="2" borderId="4" xfId="3" applyFont="1" applyFill="1" applyBorder="1" applyAlignment="1">
      <alignment vertical="center" wrapText="1"/>
    </xf>
    <xf numFmtId="0" fontId="15" fillId="2" borderId="4" xfId="3" applyFont="1" applyFill="1" applyBorder="1" applyAlignment="1">
      <alignment vertical="center" wrapText="1"/>
    </xf>
    <xf numFmtId="0" fontId="21" fillId="2" borderId="4" xfId="3" applyFont="1" applyFill="1" applyBorder="1" applyAlignment="1">
      <alignment horizontal="left" vertical="center" indent="1"/>
    </xf>
    <xf numFmtId="0" fontId="21" fillId="2" borderId="4" xfId="3" applyFont="1" applyFill="1" applyBorder="1" applyAlignment="1">
      <alignment horizontal="left" vertical="center" wrapText="1" indent="1"/>
    </xf>
    <xf numFmtId="0" fontId="15" fillId="2" borderId="4" xfId="3" applyFont="1" applyFill="1" applyBorder="1" applyAlignment="1">
      <alignment horizontal="left" vertical="center" wrapText="1" indent="2"/>
    </xf>
    <xf numFmtId="0" fontId="15" fillId="2" borderId="4" xfId="3" quotePrefix="1" applyFont="1" applyFill="1" applyBorder="1" applyAlignment="1">
      <alignment horizontal="left" vertical="center" indent="2"/>
    </xf>
    <xf numFmtId="0" fontId="5" fillId="0" borderId="0" xfId="3" applyFont="1" applyAlignment="1">
      <alignment vertical="center" wrapText="1"/>
    </xf>
    <xf numFmtId="49" fontId="14" fillId="2" borderId="4" xfId="3" applyNumberFormat="1" applyFont="1" applyFill="1" applyBorder="1" applyAlignment="1">
      <alignment horizontal="left" vertical="center" wrapText="1"/>
    </xf>
    <xf numFmtId="0" fontId="5" fillId="0" borderId="0" xfId="3" applyFont="1" applyAlignment="1">
      <alignment horizontal="left" vertical="center"/>
    </xf>
    <xf numFmtId="0" fontId="4" fillId="0" borderId="4" xfId="3" applyFont="1" applyBorder="1"/>
    <xf numFmtId="0" fontId="12" fillId="2" borderId="4" xfId="3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center" vertical="center" wrapText="1"/>
    </xf>
    <xf numFmtId="0" fontId="4" fillId="0" borderId="4" xfId="3" applyFont="1" applyBorder="1" applyAlignment="1">
      <alignment horizontal="center"/>
    </xf>
    <xf numFmtId="4" fontId="12" fillId="3" borderId="4" xfId="2" applyNumberFormat="1" applyFont="1" applyFill="1" applyBorder="1" applyAlignment="1">
      <alignment horizontal="right"/>
    </xf>
    <xf numFmtId="4" fontId="14" fillId="4" borderId="2" xfId="2" quotePrefix="1" applyNumberFormat="1" applyFont="1" applyFill="1" applyBorder="1" applyAlignment="1">
      <alignment horizontal="right"/>
    </xf>
    <xf numFmtId="4" fontId="14" fillId="4" borderId="4" xfId="2" applyNumberFormat="1" applyFont="1" applyFill="1" applyBorder="1" applyAlignment="1">
      <alignment horizontal="right" wrapText="1"/>
    </xf>
    <xf numFmtId="4" fontId="14" fillId="3" borderId="2" xfId="2" quotePrefix="1" applyNumberFormat="1" applyFont="1" applyFill="1" applyBorder="1" applyAlignment="1">
      <alignment horizontal="right"/>
    </xf>
    <xf numFmtId="4" fontId="14" fillId="3" borderId="4" xfId="2" quotePrefix="1" applyNumberFormat="1" applyFont="1" applyFill="1" applyBorder="1" applyAlignment="1">
      <alignment horizontal="right"/>
    </xf>
    <xf numFmtId="0" fontId="15" fillId="0" borderId="4" xfId="4" applyFont="1" applyBorder="1" applyAlignment="1">
      <alignment horizontal="left" vertical="center"/>
    </xf>
    <xf numFmtId="0" fontId="15" fillId="0" borderId="4" xfId="4" applyFont="1" applyBorder="1" applyAlignment="1">
      <alignment horizontal="left" vertical="center" wrapText="1"/>
    </xf>
    <xf numFmtId="0" fontId="15" fillId="2" borderId="0" xfId="3" quotePrefix="1" applyFont="1" applyFill="1" applyAlignment="1">
      <alignment horizontal="left" vertical="center" indent="2"/>
    </xf>
    <xf numFmtId="0" fontId="15" fillId="2" borderId="0" xfId="3" quotePrefix="1" applyFont="1" applyFill="1" applyAlignment="1">
      <alignment horizontal="left" vertical="center" wrapText="1"/>
    </xf>
    <xf numFmtId="4" fontId="4" fillId="0" borderId="4" xfId="0" applyNumberFormat="1" applyFont="1" applyBorder="1"/>
    <xf numFmtId="4" fontId="7" fillId="2" borderId="4" xfId="0" applyNumberFormat="1" applyFont="1" applyFill="1" applyBorder="1" applyAlignment="1">
      <alignment horizontal="right"/>
    </xf>
    <xf numFmtId="4" fontId="15" fillId="2" borderId="4" xfId="0" applyNumberFormat="1" applyFont="1" applyFill="1" applyBorder="1" applyAlignment="1">
      <alignment horizontal="right"/>
    </xf>
    <xf numFmtId="4" fontId="14" fillId="2" borderId="4" xfId="0" applyNumberFormat="1" applyFont="1" applyFill="1" applyBorder="1" applyAlignment="1">
      <alignment horizontal="right"/>
    </xf>
    <xf numFmtId="4" fontId="15" fillId="2" borderId="0" xfId="0" applyNumberFormat="1" applyFont="1" applyFill="1" applyAlignment="1">
      <alignment horizontal="right"/>
    </xf>
    <xf numFmtId="0" fontId="4" fillId="0" borderId="0" xfId="0" applyFont="1"/>
    <xf numFmtId="0" fontId="14" fillId="4" borderId="4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vertical="center" wrapText="1"/>
    </xf>
    <xf numFmtId="4" fontId="14" fillId="4" borderId="4" xfId="0" applyNumberFormat="1" applyFont="1" applyFill="1" applyBorder="1" applyAlignment="1">
      <alignment horizontal="right"/>
    </xf>
    <xf numFmtId="0" fontId="15" fillId="4" borderId="4" xfId="0" applyFont="1" applyFill="1" applyBorder="1" applyAlignment="1">
      <alignment horizontal="center" vertical="center" wrapText="1"/>
    </xf>
    <xf numFmtId="0" fontId="26" fillId="4" borderId="4" xfId="4" applyFont="1" applyFill="1" applyBorder="1" applyAlignment="1">
      <alignment horizontal="left" vertical="center" wrapText="1"/>
    </xf>
    <xf numFmtId="4" fontId="30" fillId="4" borderId="4" xfId="0" applyNumberFormat="1" applyFont="1" applyFill="1" applyBorder="1"/>
    <xf numFmtId="4" fontId="15" fillId="4" borderId="4" xfId="0" applyNumberFormat="1" applyFont="1" applyFill="1" applyBorder="1" applyAlignment="1">
      <alignment horizontal="right"/>
    </xf>
    <xf numFmtId="4" fontId="15" fillId="4" borderId="5" xfId="0" applyNumberFormat="1" applyFont="1" applyFill="1" applyBorder="1" applyAlignment="1">
      <alignment horizontal="right"/>
    </xf>
    <xf numFmtId="0" fontId="15" fillId="4" borderId="4" xfId="4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4" xfId="0" applyFont="1" applyBorder="1" applyAlignment="1">
      <alignment vertical="center" wrapText="1"/>
    </xf>
    <xf numFmtId="0" fontId="15" fillId="0" borderId="4" xfId="0" quotePrefix="1" applyFont="1" applyBorder="1" applyAlignment="1">
      <alignment horizontal="left" vertical="center"/>
    </xf>
    <xf numFmtId="0" fontId="15" fillId="0" borderId="4" xfId="0" quotePrefix="1" applyFont="1" applyBorder="1" applyAlignment="1">
      <alignment horizontal="center" vertical="center"/>
    </xf>
    <xf numFmtId="49" fontId="15" fillId="2" borderId="4" xfId="3" applyNumberFormat="1" applyFont="1" applyFill="1" applyBorder="1" applyAlignment="1">
      <alignment horizontal="center" vertical="center" wrapText="1"/>
    </xf>
    <xf numFmtId="49" fontId="15" fillId="2" borderId="4" xfId="3" quotePrefix="1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27" fillId="0" borderId="0" xfId="0" applyFont="1"/>
    <xf numFmtId="0" fontId="28" fillId="0" borderId="0" xfId="0" applyFont="1"/>
    <xf numFmtId="0" fontId="31" fillId="0" borderId="0" xfId="0" applyFont="1"/>
    <xf numFmtId="0" fontId="17" fillId="0" borderId="0" xfId="0" applyFont="1" applyAlignment="1">
      <alignment vertical="center"/>
    </xf>
    <xf numFmtId="0" fontId="32" fillId="0" borderId="0" xfId="0" applyFont="1"/>
    <xf numFmtId="0" fontId="17" fillId="0" borderId="0" xfId="0" applyFont="1"/>
    <xf numFmtId="49" fontId="31" fillId="0" borderId="0" xfId="0" applyNumberFormat="1" applyFont="1" applyAlignment="1">
      <alignment horizontal="center"/>
    </xf>
    <xf numFmtId="49" fontId="23" fillId="0" borderId="9" xfId="0" applyNumberFormat="1" applyFont="1" applyBorder="1" applyAlignment="1" applyProtection="1">
      <alignment horizontal="left" vertical="center"/>
      <protection hidden="1"/>
    </xf>
    <xf numFmtId="0" fontId="33" fillId="0" borderId="0" xfId="0" applyFont="1"/>
    <xf numFmtId="0" fontId="34" fillId="0" borderId="0" xfId="0" applyFont="1" applyAlignment="1">
      <alignment wrapText="1"/>
    </xf>
    <xf numFmtId="1" fontId="27" fillId="0" borderId="0" xfId="0" applyNumberFormat="1" applyFont="1" applyAlignment="1">
      <alignment horizontal="center" vertical="center"/>
    </xf>
    <xf numFmtId="0" fontId="27" fillId="9" borderId="0" xfId="0" applyFont="1" applyFill="1" applyAlignment="1">
      <alignment wrapText="1"/>
    </xf>
    <xf numFmtId="0" fontId="27" fillId="9" borderId="0" xfId="0" quotePrefix="1" applyFont="1" applyFill="1" applyAlignment="1">
      <alignment wrapText="1"/>
    </xf>
    <xf numFmtId="4" fontId="27" fillId="9" borderId="0" xfId="0" applyNumberFormat="1" applyFont="1" applyFill="1"/>
    <xf numFmtId="49" fontId="27" fillId="0" borderId="7" xfId="0" applyNumberFormat="1" applyFont="1" applyBorder="1" applyAlignment="1">
      <alignment horizontal="center" vertical="center"/>
    </xf>
    <xf numFmtId="4" fontId="28" fillId="0" borderId="7" xfId="0" applyNumberFormat="1" applyFont="1" applyBorder="1" applyAlignment="1">
      <alignment horizontal="right"/>
    </xf>
    <xf numFmtId="49" fontId="27" fillId="0" borderId="7" xfId="0" applyNumberFormat="1" applyFont="1" applyBorder="1" applyAlignment="1">
      <alignment vertical="center"/>
    </xf>
    <xf numFmtId="0" fontId="36" fillId="0" borderId="7" xfId="0" applyFont="1" applyBorder="1" applyAlignment="1">
      <alignment wrapText="1"/>
    </xf>
    <xf numFmtId="4" fontId="27" fillId="9" borderId="7" xfId="0" applyNumberFormat="1" applyFont="1" applyFill="1" applyBorder="1" applyAlignment="1">
      <alignment horizontal="right"/>
    </xf>
    <xf numFmtId="0" fontId="27" fillId="10" borderId="7" xfId="0" applyFont="1" applyFill="1" applyBorder="1" applyAlignment="1">
      <alignment wrapText="1"/>
    </xf>
    <xf numFmtId="0" fontId="27" fillId="10" borderId="7" xfId="0" quotePrefix="1" applyFont="1" applyFill="1" applyBorder="1" applyAlignment="1">
      <alignment wrapText="1"/>
    </xf>
    <xf numFmtId="4" fontId="27" fillId="10" borderId="7" xfId="0" applyNumberFormat="1" applyFont="1" applyFill="1" applyBorder="1"/>
    <xf numFmtId="0" fontId="27" fillId="0" borderId="7" xfId="0" applyFont="1" applyBorder="1" applyAlignment="1">
      <alignment wrapText="1"/>
    </xf>
    <xf numFmtId="0" fontId="27" fillId="0" borderId="7" xfId="0" applyFont="1" applyBorder="1" applyAlignment="1">
      <alignment horizontal="left" wrapText="1"/>
    </xf>
    <xf numFmtId="4" fontId="27" fillId="0" borderId="7" xfId="0" applyNumberFormat="1" applyFont="1" applyBorder="1" applyAlignment="1">
      <alignment wrapText="1"/>
    </xf>
    <xf numFmtId="0" fontId="35" fillId="0" borderId="7" xfId="0" applyFont="1" applyBorder="1" applyAlignment="1">
      <alignment wrapText="1"/>
    </xf>
    <xf numFmtId="0" fontId="28" fillId="11" borderId="7" xfId="0" applyFont="1" applyFill="1" applyBorder="1" applyAlignment="1">
      <alignment wrapText="1"/>
    </xf>
    <xf numFmtId="0" fontId="28" fillId="11" borderId="7" xfId="0" applyFont="1" applyFill="1" applyBorder="1" applyAlignment="1">
      <alignment horizontal="left" wrapText="1"/>
    </xf>
    <xf numFmtId="4" fontId="28" fillId="11" borderId="7" xfId="0" applyNumberFormat="1" applyFont="1" applyFill="1" applyBorder="1" applyAlignment="1">
      <alignment wrapText="1"/>
    </xf>
    <xf numFmtId="0" fontId="28" fillId="0" borderId="7" xfId="0" applyFont="1" applyBorder="1" applyAlignment="1">
      <alignment wrapText="1"/>
    </xf>
    <xf numFmtId="0" fontId="28" fillId="0" borderId="7" xfId="0" applyFont="1" applyBorder="1" applyAlignment="1">
      <alignment horizontal="left" wrapText="1"/>
    </xf>
    <xf numFmtId="4" fontId="28" fillId="0" borderId="7" xfId="0" applyNumberFormat="1" applyFont="1" applyBorder="1" applyAlignment="1">
      <alignment wrapText="1"/>
    </xf>
    <xf numFmtId="0" fontId="28" fillId="11" borderId="7" xfId="0" applyFont="1" applyFill="1" applyBorder="1" applyAlignment="1">
      <alignment vertical="top" wrapText="1"/>
    </xf>
    <xf numFmtId="0" fontId="28" fillId="0" borderId="7" xfId="0" applyFont="1" applyBorder="1" applyAlignment="1">
      <alignment vertical="top" wrapText="1"/>
    </xf>
    <xf numFmtId="0" fontId="28" fillId="11" borderId="7" xfId="0" applyFont="1" applyFill="1" applyBorder="1" applyAlignment="1">
      <alignment vertical="center" wrapText="1"/>
    </xf>
    <xf numFmtId="0" fontId="28" fillId="11" borderId="7" xfId="0" applyFont="1" applyFill="1" applyBorder="1" applyAlignment="1">
      <alignment horizontal="left" vertical="center" wrapText="1"/>
    </xf>
    <xf numFmtId="4" fontId="28" fillId="11" borderId="7" xfId="0" applyNumberFormat="1" applyFont="1" applyFill="1" applyBorder="1" applyAlignment="1">
      <alignment vertical="center" wrapText="1"/>
    </xf>
    <xf numFmtId="4" fontId="27" fillId="11" borderId="7" xfId="0" applyNumberFormat="1" applyFont="1" applyFill="1" applyBorder="1" applyAlignment="1">
      <alignment vertical="center" wrapText="1"/>
    </xf>
    <xf numFmtId="0" fontId="27" fillId="11" borderId="7" xfId="0" applyFont="1" applyFill="1" applyBorder="1" applyAlignment="1">
      <alignment horizontal="left" vertical="center" wrapText="1"/>
    </xf>
    <xf numFmtId="4" fontId="27" fillId="11" borderId="7" xfId="0" applyNumberFormat="1" applyFont="1" applyFill="1" applyBorder="1" applyAlignment="1">
      <alignment wrapText="1"/>
    </xf>
    <xf numFmtId="0" fontId="27" fillId="11" borderId="7" xfId="0" applyFont="1" applyFill="1" applyBorder="1" applyAlignment="1">
      <alignment horizontal="left" wrapText="1"/>
    </xf>
    <xf numFmtId="0" fontId="27" fillId="11" borderId="7" xfId="0" applyFont="1" applyFill="1" applyBorder="1" applyAlignment="1">
      <alignment wrapText="1"/>
    </xf>
    <xf numFmtId="0" fontId="28" fillId="11" borderId="7" xfId="0" applyFont="1" applyFill="1" applyBorder="1" applyAlignment="1">
      <alignment horizontal="left" vertical="top" wrapText="1"/>
    </xf>
    <xf numFmtId="0" fontId="28" fillId="0" borderId="0" xfId="0" applyFont="1" applyAlignment="1">
      <alignment wrapText="1"/>
    </xf>
    <xf numFmtId="0" fontId="27" fillId="9" borderId="7" xfId="0" applyFont="1" applyFill="1" applyBorder="1" applyAlignment="1">
      <alignment wrapText="1"/>
    </xf>
    <xf numFmtId="0" fontId="27" fillId="9" borderId="7" xfId="0" quotePrefix="1" applyFont="1" applyFill="1" applyBorder="1" applyAlignment="1">
      <alignment wrapText="1"/>
    </xf>
    <xf numFmtId="4" fontId="27" fillId="9" borderId="7" xfId="0" applyNumberFormat="1" applyFont="1" applyFill="1" applyBorder="1"/>
    <xf numFmtId="4" fontId="27" fillId="9" borderId="7" xfId="0" applyNumberFormat="1" applyFont="1" applyFill="1" applyBorder="1" applyAlignment="1">
      <alignment wrapText="1"/>
    </xf>
    <xf numFmtId="0" fontId="27" fillId="0" borderId="7" xfId="0" quotePrefix="1" applyFont="1" applyBorder="1" applyAlignment="1">
      <alignment horizontal="left" wrapText="1"/>
    </xf>
    <xf numFmtId="4" fontId="28" fillId="0" borderId="7" xfId="0" applyNumberFormat="1" applyFont="1" applyBorder="1"/>
    <xf numFmtId="0" fontId="27" fillId="2" borderId="7" xfId="0" applyFont="1" applyFill="1" applyBorder="1" applyAlignment="1">
      <alignment wrapText="1"/>
    </xf>
    <xf numFmtId="0" fontId="27" fillId="2" borderId="7" xfId="0" quotePrefix="1" applyFont="1" applyFill="1" applyBorder="1" applyAlignment="1">
      <alignment horizontal="left" wrapText="1"/>
    </xf>
    <xf numFmtId="4" fontId="28" fillId="2" borderId="7" xfId="0" applyNumberFormat="1" applyFont="1" applyFill="1" applyBorder="1"/>
    <xf numFmtId="0" fontId="27" fillId="0" borderId="12" xfId="0" applyFont="1" applyBorder="1" applyAlignment="1">
      <alignment wrapText="1"/>
    </xf>
    <xf numFmtId="0" fontId="27" fillId="0" borderId="8" xfId="0" applyFont="1" applyBorder="1" applyAlignment="1">
      <alignment horizontal="left" wrapText="1"/>
    </xf>
    <xf numFmtId="0" fontId="38" fillId="0" borderId="7" xfId="0" applyFont="1" applyBorder="1"/>
    <xf numFmtId="4" fontId="27" fillId="0" borderId="10" xfId="0" applyNumberFormat="1" applyFont="1" applyBorder="1" applyAlignment="1">
      <alignment wrapText="1"/>
    </xf>
    <xf numFmtId="2" fontId="28" fillId="0" borderId="7" xfId="0" applyNumberFormat="1" applyFont="1" applyBorder="1" applyAlignment="1">
      <alignment wrapText="1"/>
    </xf>
    <xf numFmtId="0" fontId="39" fillId="0" borderId="7" xfId="0" applyFont="1" applyBorder="1" applyAlignment="1">
      <alignment wrapText="1"/>
    </xf>
    <xf numFmtId="0" fontId="28" fillId="0" borderId="13" xfId="0" applyFont="1" applyBorder="1" applyAlignment="1">
      <alignment horizontal="left" wrapText="1"/>
    </xf>
    <xf numFmtId="0" fontId="28" fillId="0" borderId="13" xfId="0" applyFont="1" applyBorder="1" applyAlignment="1">
      <alignment wrapText="1"/>
    </xf>
    <xf numFmtId="4" fontId="28" fillId="0" borderId="13" xfId="0" applyNumberFormat="1" applyFont="1" applyBorder="1" applyAlignment="1">
      <alignment wrapText="1"/>
    </xf>
    <xf numFmtId="0" fontId="27" fillId="0" borderId="7" xfId="0" applyFont="1" applyBorder="1"/>
    <xf numFmtId="0" fontId="28" fillId="0" borderId="8" xfId="0" applyFont="1" applyBorder="1" applyAlignment="1">
      <alignment horizontal="left" wrapText="1"/>
    </xf>
    <xf numFmtId="0" fontId="28" fillId="0" borderId="7" xfId="0" applyFont="1" applyBorder="1"/>
    <xf numFmtId="4" fontId="28" fillId="0" borderId="10" xfId="0" applyNumberFormat="1" applyFont="1" applyBorder="1" applyAlignment="1">
      <alignment wrapText="1"/>
    </xf>
    <xf numFmtId="0" fontId="27" fillId="0" borderId="13" xfId="0" applyFont="1" applyBorder="1" applyAlignment="1">
      <alignment wrapText="1"/>
    </xf>
    <xf numFmtId="0" fontId="22" fillId="0" borderId="7" xfId="0" applyFont="1" applyBorder="1" applyAlignment="1">
      <alignment horizontal="left"/>
    </xf>
    <xf numFmtId="0" fontId="22" fillId="0" borderId="7" xfId="0" applyFont="1" applyBorder="1" applyAlignment="1">
      <alignment wrapText="1"/>
    </xf>
    <xf numFmtId="0" fontId="25" fillId="0" borderId="7" xfId="0" applyFont="1" applyBorder="1" applyAlignment="1">
      <alignment horizontal="left"/>
    </xf>
    <xf numFmtId="0" fontId="25" fillId="0" borderId="7" xfId="0" applyFont="1" applyBorder="1" applyAlignment="1">
      <alignment wrapText="1"/>
    </xf>
    <xf numFmtId="0" fontId="28" fillId="0" borderId="12" xfId="0" applyFont="1" applyBorder="1" applyAlignment="1">
      <alignment wrapText="1"/>
    </xf>
    <xf numFmtId="0" fontId="28" fillId="0" borderId="14" xfId="0" applyFont="1" applyBorder="1" applyAlignment="1">
      <alignment wrapText="1"/>
    </xf>
    <xf numFmtId="0" fontId="28" fillId="0" borderId="14" xfId="0" applyFont="1" applyBorder="1" applyAlignment="1">
      <alignment horizontal="left" wrapText="1"/>
    </xf>
    <xf numFmtId="4" fontId="28" fillId="0" borderId="14" xfId="0" applyNumberFormat="1" applyFont="1" applyBorder="1" applyAlignment="1">
      <alignment wrapText="1"/>
    </xf>
    <xf numFmtId="0" fontId="28" fillId="0" borderId="0" xfId="0" applyFont="1" applyAlignment="1">
      <alignment horizontal="left" wrapText="1"/>
    </xf>
    <xf numFmtId="4" fontId="28" fillId="0" borderId="0" xfId="0" applyNumberFormat="1" applyFont="1" applyAlignment="1">
      <alignment wrapText="1"/>
    </xf>
    <xf numFmtId="0" fontId="32" fillId="0" borderId="0" xfId="0" applyFont="1" applyAlignment="1">
      <alignment horizontal="right"/>
    </xf>
    <xf numFmtId="4" fontId="32" fillId="0" borderId="0" xfId="0" applyNumberFormat="1" applyFont="1"/>
    <xf numFmtId="4" fontId="12" fillId="0" borderId="4" xfId="0" applyNumberFormat="1" applyFont="1" applyBorder="1" applyAlignment="1">
      <alignment horizontal="right"/>
    </xf>
    <xf numFmtId="4" fontId="14" fillId="4" borderId="2" xfId="0" quotePrefix="1" applyNumberFormat="1" applyFont="1" applyFill="1" applyBorder="1" applyAlignment="1">
      <alignment horizontal="right"/>
    </xf>
    <xf numFmtId="0" fontId="12" fillId="4" borderId="2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40" fillId="4" borderId="2" xfId="0" applyFont="1" applyFill="1" applyBorder="1" applyAlignment="1">
      <alignment horizontal="center" vertical="center" wrapText="1"/>
    </xf>
    <xf numFmtId="0" fontId="40" fillId="4" borderId="5" xfId="0" applyFont="1" applyFill="1" applyBorder="1" applyAlignment="1">
      <alignment horizontal="center" vertical="center" wrapText="1"/>
    </xf>
    <xf numFmtId="4" fontId="13" fillId="4" borderId="4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40" fillId="4" borderId="2" xfId="0" applyFont="1" applyFill="1" applyBorder="1" applyAlignment="1">
      <alignment horizontal="right" vertical="center" wrapText="1"/>
    </xf>
    <xf numFmtId="3" fontId="7" fillId="4" borderId="4" xfId="0" applyNumberFormat="1" applyFont="1" applyFill="1" applyBorder="1" applyAlignment="1">
      <alignment horizontal="center" vertical="center"/>
    </xf>
    <xf numFmtId="4" fontId="40" fillId="4" borderId="4" xfId="0" applyNumberFormat="1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2" fillId="7" borderId="4" xfId="0" applyFont="1" applyFill="1" applyBorder="1" applyAlignment="1">
      <alignment horizontal="center"/>
    </xf>
    <xf numFmtId="0" fontId="12" fillId="7" borderId="4" xfId="0" applyFont="1" applyFill="1" applyBorder="1" applyAlignment="1">
      <alignment wrapText="1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wrapText="1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wrapText="1"/>
    </xf>
    <xf numFmtId="0" fontId="26" fillId="0" borderId="4" xfId="0" applyFont="1" applyBorder="1" applyAlignment="1">
      <alignment horizontal="center"/>
    </xf>
    <xf numFmtId="0" fontId="26" fillId="0" borderId="4" xfId="5" applyFont="1" applyBorder="1" applyAlignment="1">
      <alignment horizontal="left" vertical="center" wrapText="1"/>
    </xf>
    <xf numFmtId="0" fontId="26" fillId="2" borderId="4" xfId="0" applyFont="1" applyFill="1" applyBorder="1" applyAlignment="1">
      <alignment horizontal="center"/>
    </xf>
    <xf numFmtId="0" fontId="26" fillId="2" borderId="4" xfId="5" applyFont="1" applyFill="1" applyBorder="1" applyAlignment="1">
      <alignment horizontal="left" vertical="center" wrapText="1"/>
    </xf>
    <xf numFmtId="0" fontId="13" fillId="2" borderId="4" xfId="6" applyFont="1" applyFill="1" applyBorder="1" applyAlignment="1">
      <alignment horizontal="left" wrapText="1"/>
    </xf>
    <xf numFmtId="0" fontId="13" fillId="2" borderId="4" xfId="6" applyFont="1" applyFill="1" applyBorder="1" applyAlignment="1">
      <alignment horizontal="left"/>
    </xf>
    <xf numFmtId="0" fontId="12" fillId="6" borderId="4" xfId="0" applyFont="1" applyFill="1" applyBorder="1" applyAlignment="1">
      <alignment horizontal="center"/>
    </xf>
    <xf numFmtId="0" fontId="12" fillId="6" borderId="4" xfId="0" applyFont="1" applyFill="1" applyBorder="1" applyAlignment="1">
      <alignment wrapText="1"/>
    </xf>
    <xf numFmtId="0" fontId="13" fillId="0" borderId="4" xfId="0" applyFont="1" applyBorder="1" applyAlignment="1">
      <alignment wrapText="1"/>
    </xf>
    <xf numFmtId="0" fontId="12" fillId="5" borderId="4" xfId="0" applyFont="1" applyFill="1" applyBorder="1" applyAlignment="1">
      <alignment horizontal="center"/>
    </xf>
    <xf numFmtId="0" fontId="12" fillId="5" borderId="4" xfId="0" applyFont="1" applyFill="1" applyBorder="1" applyAlignment="1">
      <alignment wrapText="1"/>
    </xf>
    <xf numFmtId="0" fontId="41" fillId="2" borderId="4" xfId="0" applyFont="1" applyFill="1" applyBorder="1" applyAlignment="1">
      <alignment horizontal="center"/>
    </xf>
    <xf numFmtId="0" fontId="42" fillId="2" borderId="4" xfId="6" applyFont="1" applyFill="1" applyBorder="1" applyAlignment="1">
      <alignment horizontal="left" wrapText="1"/>
    </xf>
    <xf numFmtId="0" fontId="14" fillId="2" borderId="4" xfId="0" applyFont="1" applyFill="1" applyBorder="1" applyAlignment="1">
      <alignment horizontal="center"/>
    </xf>
    <xf numFmtId="0" fontId="12" fillId="2" borderId="4" xfId="6" applyFont="1" applyFill="1" applyBorder="1" applyAlignment="1">
      <alignment horizontal="left" wrapText="1"/>
    </xf>
    <xf numFmtId="0" fontId="26" fillId="2" borderId="6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12" fillId="6" borderId="8" xfId="0" applyFont="1" applyFill="1" applyBorder="1" applyAlignment="1">
      <alignment wrapText="1"/>
    </xf>
    <xf numFmtId="0" fontId="12" fillId="7" borderId="8" xfId="0" applyFont="1" applyFill="1" applyBorder="1" applyAlignment="1">
      <alignment wrapText="1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wrapText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2" fillId="0" borderId="7" xfId="0" applyFont="1" applyBorder="1" applyAlignment="1">
      <alignment wrapText="1"/>
    </xf>
    <xf numFmtId="4" fontId="14" fillId="0" borderId="5" xfId="0" applyNumberFormat="1" applyFont="1" applyBorder="1" applyAlignment="1">
      <alignment horizontal="right"/>
    </xf>
    <xf numFmtId="4" fontId="14" fillId="4" borderId="4" xfId="0" applyNumberFormat="1" applyFont="1" applyFill="1" applyBorder="1"/>
    <xf numFmtId="4" fontId="15" fillId="4" borderId="4" xfId="0" applyNumberFormat="1" applyFont="1" applyFill="1" applyBorder="1"/>
    <xf numFmtId="4" fontId="15" fillId="0" borderId="4" xfId="0" applyNumberFormat="1" applyFont="1" applyBorder="1"/>
    <xf numFmtId="0" fontId="16" fillId="0" borderId="0" xfId="3" applyFont="1" applyAlignment="1">
      <alignment horizontal="left" vertical="center"/>
    </xf>
    <xf numFmtId="0" fontId="18" fillId="0" borderId="0" xfId="3" applyFont="1" applyAlignment="1">
      <alignment horizontal="center" vertical="center" wrapText="1"/>
    </xf>
    <xf numFmtId="0" fontId="30" fillId="0" borderId="0" xfId="3" applyFont="1"/>
    <xf numFmtId="0" fontId="16" fillId="0" borderId="0" xfId="3" applyFont="1" applyAlignment="1">
      <alignment vertical="center" wrapText="1"/>
    </xf>
    <xf numFmtId="0" fontId="17" fillId="0" borderId="0" xfId="3" applyFont="1" applyAlignment="1">
      <alignment wrapText="1"/>
    </xf>
    <xf numFmtId="0" fontId="15" fillId="0" borderId="0" xfId="3" applyFont="1" applyAlignment="1">
      <alignment vertical="center" wrapText="1"/>
    </xf>
    <xf numFmtId="0" fontId="17" fillId="0" borderId="0" xfId="3" applyFont="1" applyAlignment="1">
      <alignment vertical="center" wrapText="1"/>
    </xf>
    <xf numFmtId="0" fontId="14" fillId="3" borderId="4" xfId="3" applyFont="1" applyFill="1" applyBorder="1" applyAlignment="1">
      <alignment horizontal="center" vertical="center" wrapText="1"/>
    </xf>
    <xf numFmtId="0" fontId="14" fillId="3" borderId="5" xfId="3" applyFont="1" applyFill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center" vertical="center" wrapText="1"/>
    </xf>
    <xf numFmtId="0" fontId="26" fillId="3" borderId="4" xfId="3" quotePrefix="1" applyFont="1" applyFill="1" applyBorder="1" applyAlignment="1">
      <alignment horizontal="center" vertical="center" wrapText="1"/>
    </xf>
    <xf numFmtId="0" fontId="26" fillId="0" borderId="0" xfId="3" applyFont="1"/>
    <xf numFmtId="4" fontId="14" fillId="0" borderId="4" xfId="0" applyNumberFormat="1" applyFont="1" applyBorder="1"/>
    <xf numFmtId="0" fontId="30" fillId="0" borderId="0" xfId="0" applyFont="1"/>
    <xf numFmtId="0" fontId="15" fillId="0" borderId="4" xfId="0" applyFont="1" applyBorder="1"/>
    <xf numFmtId="0" fontId="29" fillId="4" borderId="4" xfId="0" applyFont="1" applyFill="1" applyBorder="1" applyAlignment="1">
      <alignment horizontal="left"/>
    </xf>
    <xf numFmtId="4" fontId="14" fillId="4" borderId="5" xfId="0" applyNumberFormat="1" applyFont="1" applyFill="1" applyBorder="1" applyAlignment="1">
      <alignment horizontal="right"/>
    </xf>
    <xf numFmtId="0" fontId="15" fillId="4" borderId="4" xfId="0" applyFont="1" applyFill="1" applyBorder="1" applyAlignment="1">
      <alignment horizontal="center"/>
    </xf>
    <xf numFmtId="4" fontId="15" fillId="0" borderId="4" xfId="0" applyNumberFormat="1" applyFont="1" applyBorder="1" applyAlignment="1">
      <alignment horizontal="right"/>
    </xf>
    <xf numFmtId="4" fontId="15" fillId="2" borderId="4" xfId="0" applyNumberFormat="1" applyFont="1" applyFill="1" applyBorder="1" applyAlignment="1">
      <alignment horizontal="right" wrapText="1"/>
    </xf>
    <xf numFmtId="4" fontId="14" fillId="2" borderId="4" xfId="0" applyNumberFormat="1" applyFont="1" applyFill="1" applyBorder="1" applyAlignment="1">
      <alignment horizontal="right" wrapText="1"/>
    </xf>
    <xf numFmtId="4" fontId="14" fillId="0" borderId="4" xfId="0" applyNumberFormat="1" applyFont="1" applyBorder="1" applyAlignment="1">
      <alignment horizontal="right" wrapText="1"/>
    </xf>
    <xf numFmtId="4" fontId="15" fillId="0" borderId="4" xfId="0" applyNumberFormat="1" applyFont="1" applyBorder="1" applyAlignment="1">
      <alignment horizontal="right" wrapText="1"/>
    </xf>
    <xf numFmtId="0" fontId="0" fillId="0" borderId="0" xfId="0" applyAlignment="1">
      <alignment horizontal="left"/>
    </xf>
    <xf numFmtId="0" fontId="43" fillId="0" borderId="1" xfId="0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8" fillId="0" borderId="1" xfId="0" applyFont="1" applyBorder="1"/>
    <xf numFmtId="0" fontId="28" fillId="0" borderId="3" xfId="0" applyFont="1" applyBorder="1"/>
    <xf numFmtId="0" fontId="15" fillId="0" borderId="4" xfId="0" applyFont="1" applyBorder="1" applyAlignment="1">
      <alignment wrapText="1"/>
    </xf>
    <xf numFmtId="0" fontId="28" fillId="0" borderId="7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4" fontId="27" fillId="0" borderId="7" xfId="0" applyNumberFormat="1" applyFont="1" applyBorder="1" applyAlignment="1">
      <alignment horizontal="right"/>
    </xf>
    <xf numFmtId="0" fontId="27" fillId="6" borderId="7" xfId="0" applyFont="1" applyFill="1" applyBorder="1" applyAlignment="1">
      <alignment horizontal="left" vertical="center"/>
    </xf>
    <xf numFmtId="0" fontId="27" fillId="6" borderId="8" xfId="0" applyFont="1" applyFill="1" applyBorder="1" applyAlignment="1">
      <alignment vertical="center" wrapText="1" shrinkToFit="1"/>
    </xf>
    <xf numFmtId="4" fontId="27" fillId="6" borderId="7" xfId="0" applyNumberFormat="1" applyFont="1" applyFill="1" applyBorder="1" applyAlignment="1">
      <alignment vertical="center" wrapText="1" shrinkToFit="1"/>
    </xf>
    <xf numFmtId="0" fontId="27" fillId="0" borderId="8" xfId="0" applyFont="1" applyBorder="1" applyAlignment="1">
      <alignment horizontal="left" vertical="center" wrapText="1" shrinkToFit="1"/>
    </xf>
    <xf numFmtId="4" fontId="27" fillId="0" borderId="7" xfId="0" applyNumberFormat="1" applyFont="1" applyBorder="1" applyAlignment="1">
      <alignment vertical="center" wrapText="1" shrinkToFit="1"/>
    </xf>
    <xf numFmtId="0" fontId="27" fillId="0" borderId="8" xfId="0" applyFont="1" applyBorder="1" applyAlignment="1">
      <alignment vertical="center" wrapText="1" shrinkToFit="1"/>
    </xf>
    <xf numFmtId="0" fontId="27" fillId="0" borderId="7" xfId="0" applyFont="1" applyBorder="1" applyAlignment="1">
      <alignment vertical="center" wrapText="1"/>
    </xf>
    <xf numFmtId="0" fontId="27" fillId="6" borderId="7" xfId="0" applyFont="1" applyFill="1" applyBorder="1" applyAlignment="1">
      <alignment wrapText="1"/>
    </xf>
    <xf numFmtId="0" fontId="15" fillId="0" borderId="5" xfId="0" applyFont="1" applyBorder="1" applyAlignment="1">
      <alignment horizontal="left" vertical="center" wrapText="1"/>
    </xf>
    <xf numFmtId="4" fontId="27" fillId="6" borderId="7" xfId="0" applyNumberFormat="1" applyFont="1" applyFill="1" applyBorder="1"/>
    <xf numFmtId="0" fontId="44" fillId="2" borderId="4" xfId="0" applyFont="1" applyFill="1" applyBorder="1" applyAlignment="1">
      <alignment horizontal="center" vertical="center" wrapText="1"/>
    </xf>
    <xf numFmtId="4" fontId="44" fillId="3" borderId="4" xfId="0" applyNumberFormat="1" applyFont="1" applyFill="1" applyBorder="1" applyAlignment="1">
      <alignment horizontal="right"/>
    </xf>
    <xf numFmtId="164" fontId="44" fillId="3" borderId="4" xfId="0" applyNumberFormat="1" applyFont="1" applyFill="1" applyBorder="1" applyAlignment="1">
      <alignment horizontal="right"/>
    </xf>
    <xf numFmtId="4" fontId="44" fillId="0" borderId="4" xfId="0" applyNumberFormat="1" applyFont="1" applyBorder="1" applyAlignment="1">
      <alignment horizontal="right"/>
    </xf>
    <xf numFmtId="4" fontId="22" fillId="3" borderId="4" xfId="0" applyNumberFormat="1" applyFont="1" applyFill="1" applyBorder="1" applyAlignment="1">
      <alignment horizontal="right" wrapText="1"/>
    </xf>
    <xf numFmtId="164" fontId="44" fillId="0" borderId="4" xfId="0" applyNumberFormat="1" applyFont="1" applyBorder="1" applyAlignment="1">
      <alignment horizontal="right"/>
    </xf>
    <xf numFmtId="4" fontId="14" fillId="2" borderId="4" xfId="3" applyNumberFormat="1" applyFont="1" applyFill="1" applyBorder="1" applyAlignment="1">
      <alignment horizontal="right" vertical="center" wrapText="1"/>
    </xf>
    <xf numFmtId="4" fontId="14" fillId="0" borderId="4" xfId="0" applyNumberFormat="1" applyFont="1" applyBorder="1" applyAlignment="1">
      <alignment horizontal="right"/>
    </xf>
    <xf numFmtId="4" fontId="14" fillId="2" borderId="4" xfId="0" applyNumberFormat="1" applyFont="1" applyFill="1" applyBorder="1"/>
    <xf numFmtId="4" fontId="15" fillId="2" borderId="4" xfId="0" applyNumberFormat="1" applyFont="1" applyFill="1" applyBorder="1" applyAlignment="1">
      <alignment wrapText="1"/>
    </xf>
    <xf numFmtId="0" fontId="12" fillId="0" borderId="2" xfId="2" quotePrefix="1" applyFont="1" applyBorder="1" applyAlignment="1">
      <alignment horizontal="center" vertical="center" wrapText="1"/>
    </xf>
    <xf numFmtId="0" fontId="12" fillId="0" borderId="3" xfId="2" quotePrefix="1" applyFont="1" applyBorder="1" applyAlignment="1">
      <alignment horizontal="center" vertical="center" wrapText="1"/>
    </xf>
    <xf numFmtId="0" fontId="12" fillId="0" borderId="5" xfId="2" quotePrefix="1" applyFont="1" applyBorder="1" applyAlignment="1">
      <alignment horizontal="center" vertical="center" wrapText="1"/>
    </xf>
    <xf numFmtId="0" fontId="14" fillId="4" borderId="2" xfId="2" applyFont="1" applyFill="1" applyBorder="1" applyAlignment="1">
      <alignment horizontal="left" vertical="center" wrapText="1"/>
    </xf>
    <xf numFmtId="0" fontId="14" fillId="4" borderId="3" xfId="2" applyFont="1" applyFill="1" applyBorder="1" applyAlignment="1">
      <alignment horizontal="left" vertical="center" wrapText="1"/>
    </xf>
    <xf numFmtId="0" fontId="14" fillId="4" borderId="5" xfId="2" applyFont="1" applyFill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center" wrapText="1"/>
    </xf>
    <xf numFmtId="0" fontId="14" fillId="3" borderId="2" xfId="2" quotePrefix="1" applyFont="1" applyFill="1" applyBorder="1" applyAlignment="1">
      <alignment horizontal="left" vertical="center" wrapText="1"/>
    </xf>
    <xf numFmtId="0" fontId="15" fillId="3" borderId="3" xfId="2" applyFont="1" applyFill="1" applyBorder="1" applyAlignment="1">
      <alignment vertical="center" wrapText="1"/>
    </xf>
    <xf numFmtId="0" fontId="13" fillId="0" borderId="4" xfId="3" quotePrefix="1" applyFont="1" applyBorder="1" applyAlignment="1">
      <alignment horizontal="center" vertical="center" wrapText="1"/>
    </xf>
    <xf numFmtId="0" fontId="14" fillId="3" borderId="2" xfId="2" applyFont="1" applyFill="1" applyBorder="1" applyAlignment="1">
      <alignment horizontal="left" vertical="center" wrapText="1"/>
    </xf>
    <xf numFmtId="0" fontId="14" fillId="3" borderId="3" xfId="2" applyFont="1" applyFill="1" applyBorder="1" applyAlignment="1">
      <alignment horizontal="left" vertical="center" wrapText="1"/>
    </xf>
    <xf numFmtId="0" fontId="14" fillId="3" borderId="5" xfId="2" applyFont="1" applyFill="1" applyBorder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8" fillId="0" borderId="0" xfId="2" applyFont="1" applyAlignment="1">
      <alignment wrapText="1"/>
    </xf>
    <xf numFmtId="0" fontId="12" fillId="0" borderId="2" xfId="3" quotePrefix="1" applyFont="1" applyBorder="1" applyAlignment="1">
      <alignment horizontal="center" vertical="center" wrapText="1"/>
    </xf>
    <xf numFmtId="0" fontId="12" fillId="0" borderId="3" xfId="3" quotePrefix="1" applyFont="1" applyBorder="1" applyAlignment="1">
      <alignment horizontal="center" vertical="center" wrapText="1"/>
    </xf>
    <xf numFmtId="0" fontId="15" fillId="3" borderId="3" xfId="2" applyFont="1" applyFill="1" applyBorder="1" applyAlignment="1">
      <alignment vertical="center"/>
    </xf>
    <xf numFmtId="0" fontId="14" fillId="0" borderId="2" xfId="2" quotePrefix="1" applyFont="1" applyBorder="1" applyAlignment="1">
      <alignment horizontal="left" vertical="center"/>
    </xf>
    <xf numFmtId="0" fontId="15" fillId="0" borderId="3" xfId="2" applyFont="1" applyBorder="1" applyAlignment="1">
      <alignment vertical="center"/>
    </xf>
    <xf numFmtId="0" fontId="14" fillId="0" borderId="2" xfId="2" applyFont="1" applyBorder="1" applyAlignment="1">
      <alignment horizontal="left" vertical="center" wrapText="1"/>
    </xf>
    <xf numFmtId="0" fontId="15" fillId="0" borderId="3" xfId="2" applyFont="1" applyBorder="1" applyAlignment="1">
      <alignment vertical="center" wrapText="1"/>
    </xf>
    <xf numFmtId="0" fontId="14" fillId="0" borderId="2" xfId="2" quotePrefix="1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6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8" fillId="0" borderId="0" xfId="3" applyFont="1" applyAlignment="1">
      <alignment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17" xfId="0" applyFont="1" applyFill="1" applyBorder="1" applyAlignment="1">
      <alignment horizontal="left" vertical="center" wrapText="1"/>
    </xf>
    <xf numFmtId="0" fontId="12" fillId="4" borderId="18" xfId="0" applyFont="1" applyFill="1" applyBorder="1" applyAlignment="1">
      <alignment horizontal="left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vertical="center" wrapText="1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27" fillId="9" borderId="7" xfId="0" applyFont="1" applyFill="1" applyBorder="1" applyAlignment="1">
      <alignment horizontal="left" wrapText="1"/>
    </xf>
    <xf numFmtId="0" fontId="27" fillId="0" borderId="0" xfId="0" applyFont="1" applyAlignment="1">
      <alignment horizontal="left" vertical="center"/>
    </xf>
    <xf numFmtId="0" fontId="27" fillId="8" borderId="0" xfId="0" applyFont="1" applyFill="1" applyAlignment="1">
      <alignment horizontal="center"/>
    </xf>
    <xf numFmtId="0" fontId="34" fillId="8" borderId="0" xfId="0" applyFont="1" applyFill="1" applyAlignment="1">
      <alignment horizontal="center" wrapText="1"/>
    </xf>
    <xf numFmtId="0" fontId="27" fillId="9" borderId="0" xfId="0" applyFont="1" applyFill="1" applyAlignment="1">
      <alignment horizontal="left" wrapText="1"/>
    </xf>
    <xf numFmtId="0" fontId="27" fillId="8" borderId="0" xfId="0" applyFont="1" applyFill="1" applyAlignment="1">
      <alignment horizontal="center" vertical="center" wrapText="1"/>
    </xf>
    <xf numFmtId="0" fontId="27" fillId="8" borderId="0" xfId="0" applyFont="1" applyFill="1" applyAlignment="1">
      <alignment horizontal="center" wrapText="1"/>
    </xf>
    <xf numFmtId="0" fontId="37" fillId="9" borderId="8" xfId="0" applyFont="1" applyFill="1" applyBorder="1" applyAlignment="1">
      <alignment horizontal="center" vertical="center"/>
    </xf>
    <xf numFmtId="0" fontId="37" fillId="9" borderId="11" xfId="0" applyFont="1" applyFill="1" applyBorder="1" applyAlignment="1">
      <alignment horizontal="center" vertical="center"/>
    </xf>
    <xf numFmtId="0" fontId="37" fillId="9" borderId="10" xfId="0" applyFont="1" applyFill="1" applyBorder="1" applyAlignment="1">
      <alignment horizontal="center" vertical="center"/>
    </xf>
    <xf numFmtId="0" fontId="27" fillId="8" borderId="7" xfId="0" applyFont="1" applyFill="1" applyBorder="1" applyAlignment="1">
      <alignment horizontal="center"/>
    </xf>
    <xf numFmtId="0" fontId="27" fillId="8" borderId="15" xfId="0" applyFont="1" applyFill="1" applyBorder="1" applyAlignment="1">
      <alignment horizontal="center" wrapText="1"/>
    </xf>
    <xf numFmtId="0" fontId="27" fillId="8" borderId="16" xfId="0" applyFont="1" applyFill="1" applyBorder="1" applyAlignment="1">
      <alignment horizontal="center" wrapText="1"/>
    </xf>
    <xf numFmtId="0" fontId="34" fillId="9" borderId="7" xfId="0" applyFont="1" applyFill="1" applyBorder="1" applyAlignment="1">
      <alignment horizontal="left" wrapText="1"/>
    </xf>
    <xf numFmtId="0" fontId="0" fillId="0" borderId="0" xfId="0" applyAlignment="1">
      <alignment horizontal="center"/>
    </xf>
  </cellXfs>
  <cellStyles count="7">
    <cellStyle name="Normalno" xfId="0" builtinId="0"/>
    <cellStyle name="Normalno 2" xfId="1" xr:uid="{00000000-0005-0000-0000-000001000000}"/>
    <cellStyle name="Normalno 2 2" xfId="3" xr:uid="{00000000-0005-0000-0000-000002000000}"/>
    <cellStyle name="Normalno 3" xfId="2" xr:uid="{00000000-0005-0000-0000-000003000000}"/>
    <cellStyle name="Obično_List4" xfId="5" xr:uid="{6DBBEDB7-1EFC-4929-9B99-E8BFC6D897FA}"/>
    <cellStyle name="Obično_List5" xfId="6" xr:uid="{76CB8EA2-E05E-444A-A349-19DD2ED8C39D}"/>
    <cellStyle name="Obično_List7" xfId="4" xr:uid="{2834D386-BFF1-44F2-ABDC-0BAD1B8A00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zoomScaleNormal="100" workbookViewId="0">
      <selection activeCell="A2" sqref="A2:I2"/>
    </sheetView>
  </sheetViews>
  <sheetFormatPr defaultColWidth="8.85546875" defaultRowHeight="15" x14ac:dyDescent="0.25"/>
  <cols>
    <col min="1" max="4" width="8.85546875" style="1"/>
    <col min="5" max="5" width="25.28515625" style="1" customWidth="1"/>
    <col min="6" max="8" width="19.42578125" style="1" customWidth="1"/>
    <col min="9" max="10" width="25.28515625" style="1" customWidth="1"/>
    <col min="11" max="16384" width="8.85546875" style="1"/>
  </cols>
  <sheetData>
    <row r="1" spans="1:9" ht="15.75" x14ac:dyDescent="0.25">
      <c r="A1" s="49"/>
    </row>
    <row r="2" spans="1:9" s="2" customFormat="1" ht="51" customHeight="1" x14ac:dyDescent="0.25">
      <c r="A2" s="288" t="s">
        <v>790</v>
      </c>
      <c r="B2" s="288"/>
      <c r="C2" s="288"/>
      <c r="D2" s="288"/>
      <c r="E2" s="288"/>
      <c r="F2" s="288"/>
      <c r="G2" s="288"/>
      <c r="H2" s="288"/>
      <c r="I2" s="288"/>
    </row>
    <row r="3" spans="1:9" s="2" customFormat="1" ht="18" customHeight="1" x14ac:dyDescent="0.25">
      <c r="A3" s="3"/>
      <c r="B3" s="3"/>
      <c r="C3" s="3"/>
      <c r="D3" s="3"/>
      <c r="E3" s="3"/>
      <c r="F3" s="3"/>
      <c r="G3" s="3"/>
      <c r="H3" s="3"/>
    </row>
    <row r="4" spans="1:9" s="2" customFormat="1" ht="15.75" customHeight="1" x14ac:dyDescent="0.25">
      <c r="A4" s="288" t="s">
        <v>0</v>
      </c>
      <c r="B4" s="288"/>
      <c r="C4" s="288"/>
      <c r="D4" s="288"/>
      <c r="E4" s="288"/>
      <c r="F4" s="288"/>
      <c r="G4" s="288"/>
      <c r="H4" s="288"/>
      <c r="I4" s="288"/>
    </row>
    <row r="5" spans="1:9" s="2" customFormat="1" ht="18.75" x14ac:dyDescent="0.25">
      <c r="A5" s="3"/>
      <c r="B5" s="3"/>
      <c r="C5" s="3"/>
      <c r="D5" s="3"/>
      <c r="E5" s="3"/>
      <c r="F5" s="3"/>
      <c r="G5" s="4"/>
      <c r="H5" s="4"/>
    </row>
    <row r="6" spans="1:9" s="2" customFormat="1" ht="18" customHeight="1" x14ac:dyDescent="0.25">
      <c r="A6" s="288" t="s">
        <v>13</v>
      </c>
      <c r="B6" s="289"/>
      <c r="C6" s="289"/>
      <c r="D6" s="289"/>
      <c r="E6" s="289"/>
      <c r="F6" s="289"/>
      <c r="G6" s="289"/>
      <c r="H6" s="289"/>
    </row>
    <row r="7" spans="1:9" s="2" customFormat="1" ht="18.75" x14ac:dyDescent="0.3">
      <c r="A7" s="5"/>
      <c r="B7" s="6"/>
      <c r="C7" s="6"/>
      <c r="D7" s="6"/>
      <c r="E7" s="7"/>
      <c r="F7" s="8"/>
      <c r="G7" s="8"/>
      <c r="H7" s="9"/>
    </row>
    <row r="8" spans="1:9" s="2" customFormat="1" ht="25.5" x14ac:dyDescent="0.25">
      <c r="A8" s="290" t="s">
        <v>12</v>
      </c>
      <c r="B8" s="291"/>
      <c r="C8" s="291"/>
      <c r="D8" s="291"/>
      <c r="E8" s="291"/>
      <c r="F8" s="51" t="s">
        <v>59</v>
      </c>
      <c r="G8" s="263" t="s">
        <v>791</v>
      </c>
      <c r="H8" s="263" t="s">
        <v>792</v>
      </c>
      <c r="I8" s="263" t="s">
        <v>793</v>
      </c>
    </row>
    <row r="9" spans="1:9" s="26" customFormat="1" ht="12" customHeight="1" x14ac:dyDescent="0.25">
      <c r="A9" s="283">
        <v>1</v>
      </c>
      <c r="B9" s="283"/>
      <c r="C9" s="283"/>
      <c r="D9" s="283"/>
      <c r="E9" s="283"/>
      <c r="F9" s="52">
        <v>2</v>
      </c>
      <c r="G9" s="52">
        <v>3</v>
      </c>
      <c r="H9" s="52">
        <v>4</v>
      </c>
      <c r="I9" s="52">
        <v>5</v>
      </c>
    </row>
    <row r="10" spans="1:9" s="2" customFormat="1" x14ac:dyDescent="0.25">
      <c r="A10" s="284" t="s">
        <v>3</v>
      </c>
      <c r="B10" s="282"/>
      <c r="C10" s="282"/>
      <c r="D10" s="282"/>
      <c r="E10" s="292"/>
      <c r="F10" s="54">
        <f t="shared" ref="F10" si="0">F11+F12</f>
        <v>1720103.14</v>
      </c>
      <c r="G10" s="264">
        <f>G11+G12</f>
        <v>2313.14</v>
      </c>
      <c r="H10" s="265">
        <f>G10/F10*100</f>
        <v>0.13447681980279391</v>
      </c>
      <c r="I10" s="264">
        <f>F10+G10</f>
        <v>1722416.2799999998</v>
      </c>
    </row>
    <row r="11" spans="1:9" s="2" customFormat="1" x14ac:dyDescent="0.25">
      <c r="A11" s="295" t="s">
        <v>1</v>
      </c>
      <c r="B11" s="296"/>
      <c r="C11" s="296"/>
      <c r="D11" s="296"/>
      <c r="E11" s="294"/>
      <c r="F11" s="169">
        <v>1720103.14</v>
      </c>
      <c r="G11" s="266">
        <v>2313.14</v>
      </c>
      <c r="H11" s="268">
        <f t="shared" ref="H11:H16" si="1">G11/F11*100</f>
        <v>0.13447681980279391</v>
      </c>
      <c r="I11" s="266">
        <f t="shared" ref="I11:I12" si="2">F11+G11</f>
        <v>1722416.2799999998</v>
      </c>
    </row>
    <row r="12" spans="1:9" s="2" customFormat="1" x14ac:dyDescent="0.25">
      <c r="A12" s="293" t="s">
        <v>2</v>
      </c>
      <c r="B12" s="294"/>
      <c r="C12" s="294"/>
      <c r="D12" s="294"/>
      <c r="E12" s="294"/>
      <c r="F12" s="169">
        <v>0</v>
      </c>
      <c r="G12" s="266">
        <v>0</v>
      </c>
      <c r="H12" s="268" t="e">
        <f>F12/F12*100</f>
        <v>#DIV/0!</v>
      </c>
      <c r="I12" s="266">
        <f t="shared" si="2"/>
        <v>0</v>
      </c>
    </row>
    <row r="13" spans="1:9" s="2" customFormat="1" x14ac:dyDescent="0.25">
      <c r="A13" s="12" t="s">
        <v>6</v>
      </c>
      <c r="B13" s="24"/>
      <c r="C13" s="24"/>
      <c r="D13" s="24"/>
      <c r="E13" s="24"/>
      <c r="F13" s="54">
        <f t="shared" ref="F13" si="3">F14+F15</f>
        <v>1728228.14</v>
      </c>
      <c r="G13" s="264">
        <f>G14+G15</f>
        <v>2313.14</v>
      </c>
      <c r="H13" s="265">
        <f t="shared" si="1"/>
        <v>0.13384459762355219</v>
      </c>
      <c r="I13" s="264">
        <f>F13+G13</f>
        <v>1730541.2799999998</v>
      </c>
    </row>
    <row r="14" spans="1:9" s="2" customFormat="1" x14ac:dyDescent="0.25">
      <c r="A14" s="297" t="s">
        <v>4</v>
      </c>
      <c r="B14" s="296"/>
      <c r="C14" s="296"/>
      <c r="D14" s="296"/>
      <c r="E14" s="296"/>
      <c r="F14" s="169">
        <v>1699228.14</v>
      </c>
      <c r="G14" s="266">
        <v>2313.14</v>
      </c>
      <c r="H14" s="268">
        <f t="shared" si="1"/>
        <v>0.13612886613330216</v>
      </c>
      <c r="I14" s="266">
        <f>F14+G14</f>
        <v>1701541.2799999998</v>
      </c>
    </row>
    <row r="15" spans="1:9" s="2" customFormat="1" x14ac:dyDescent="0.25">
      <c r="A15" s="293" t="s">
        <v>5</v>
      </c>
      <c r="B15" s="294"/>
      <c r="C15" s="294"/>
      <c r="D15" s="294"/>
      <c r="E15" s="294"/>
      <c r="F15" s="169">
        <v>29000</v>
      </c>
      <c r="G15" s="266">
        <v>0</v>
      </c>
      <c r="H15" s="268">
        <f t="shared" si="1"/>
        <v>0</v>
      </c>
      <c r="I15" s="266">
        <f>F15+G15</f>
        <v>29000</v>
      </c>
    </row>
    <row r="16" spans="1:9" s="2" customFormat="1" x14ac:dyDescent="0.25">
      <c r="A16" s="281" t="s">
        <v>7</v>
      </c>
      <c r="B16" s="282"/>
      <c r="C16" s="282"/>
      <c r="D16" s="282"/>
      <c r="E16" s="282"/>
      <c r="F16" s="54">
        <f t="shared" ref="F16" si="4">F10-F13</f>
        <v>-8125</v>
      </c>
      <c r="G16" s="267">
        <f>G10-G13</f>
        <v>0</v>
      </c>
      <c r="H16" s="265">
        <f t="shared" si="1"/>
        <v>0</v>
      </c>
      <c r="I16" s="264">
        <f>F16+G16</f>
        <v>-8125</v>
      </c>
    </row>
    <row r="17" spans="1:9" s="2" customFormat="1" ht="18.75" x14ac:dyDescent="0.25">
      <c r="A17" s="3"/>
      <c r="B17" s="13"/>
      <c r="C17" s="13"/>
      <c r="D17" s="13"/>
      <c r="E17" s="13"/>
      <c r="F17" s="14"/>
      <c r="G17" s="14"/>
      <c r="H17" s="14"/>
    </row>
    <row r="18" spans="1:9" s="2" customFormat="1" ht="18" customHeight="1" x14ac:dyDescent="0.25">
      <c r="A18" s="288" t="s">
        <v>14</v>
      </c>
      <c r="B18" s="289"/>
      <c r="C18" s="289"/>
      <c r="D18" s="289"/>
      <c r="E18" s="289"/>
      <c r="F18" s="289"/>
      <c r="G18" s="289"/>
      <c r="H18" s="289"/>
    </row>
    <row r="19" spans="1:9" s="2" customFormat="1" ht="18.75" x14ac:dyDescent="0.25">
      <c r="A19" s="3"/>
      <c r="B19" s="13"/>
      <c r="C19" s="13"/>
      <c r="D19" s="13"/>
      <c r="E19" s="13"/>
      <c r="F19" s="14"/>
      <c r="G19" s="14"/>
      <c r="H19" s="14"/>
    </row>
    <row r="20" spans="1:9" s="2" customFormat="1" ht="25.5" x14ac:dyDescent="0.25">
      <c r="A20" s="290" t="s">
        <v>12</v>
      </c>
      <c r="B20" s="291"/>
      <c r="C20" s="291"/>
      <c r="D20" s="291"/>
      <c r="E20" s="291"/>
      <c r="F20" s="51" t="s">
        <v>59</v>
      </c>
      <c r="G20" s="263" t="s">
        <v>791</v>
      </c>
      <c r="H20" s="263" t="s">
        <v>792</v>
      </c>
      <c r="I20" s="263" t="s">
        <v>793</v>
      </c>
    </row>
    <row r="21" spans="1:9" s="26" customFormat="1" ht="12" customHeight="1" x14ac:dyDescent="0.25">
      <c r="A21" s="283">
        <v>1</v>
      </c>
      <c r="B21" s="283"/>
      <c r="C21" s="283"/>
      <c r="D21" s="283"/>
      <c r="E21" s="283"/>
      <c r="F21" s="52">
        <v>2</v>
      </c>
      <c r="G21" s="52">
        <v>3</v>
      </c>
      <c r="H21" s="52">
        <v>4</v>
      </c>
      <c r="I21" s="52">
        <v>5</v>
      </c>
    </row>
    <row r="22" spans="1:9" s="2" customFormat="1" x14ac:dyDescent="0.25">
      <c r="A22" s="293" t="s">
        <v>8</v>
      </c>
      <c r="B22" s="294"/>
      <c r="C22" s="294"/>
      <c r="D22" s="294"/>
      <c r="E22" s="294"/>
      <c r="F22" s="11">
        <v>0</v>
      </c>
      <c r="G22" s="11">
        <v>0</v>
      </c>
      <c r="H22" s="11">
        <v>0</v>
      </c>
      <c r="I22" s="11">
        <v>0</v>
      </c>
    </row>
    <row r="23" spans="1:9" s="2" customFormat="1" x14ac:dyDescent="0.25">
      <c r="A23" s="293" t="s">
        <v>9</v>
      </c>
      <c r="B23" s="294"/>
      <c r="C23" s="294"/>
      <c r="D23" s="294"/>
      <c r="E23" s="294"/>
      <c r="F23" s="11">
        <v>0</v>
      </c>
      <c r="G23" s="11">
        <v>0</v>
      </c>
      <c r="H23" s="11">
        <v>0</v>
      </c>
      <c r="I23" s="11">
        <v>0</v>
      </c>
    </row>
    <row r="24" spans="1:9" s="2" customFormat="1" x14ac:dyDescent="0.25">
      <c r="A24" s="281" t="s">
        <v>10</v>
      </c>
      <c r="B24" s="282"/>
      <c r="C24" s="282"/>
      <c r="D24" s="282"/>
      <c r="E24" s="282"/>
      <c r="F24" s="10">
        <f t="shared" ref="F24:H24" si="5">F22-F23</f>
        <v>0</v>
      </c>
      <c r="G24" s="10">
        <f t="shared" si="5"/>
        <v>0</v>
      </c>
      <c r="H24" s="10">
        <f t="shared" si="5"/>
        <v>0</v>
      </c>
      <c r="I24" s="10">
        <f t="shared" ref="I24" si="6">I22-I23</f>
        <v>0</v>
      </c>
    </row>
    <row r="25" spans="1:9" s="2" customFormat="1" x14ac:dyDescent="0.25">
      <c r="A25" s="281" t="s">
        <v>11</v>
      </c>
      <c r="B25" s="282"/>
      <c r="C25" s="282"/>
      <c r="D25" s="282"/>
      <c r="E25" s="282"/>
      <c r="F25" s="10">
        <f t="shared" ref="F25:H25" si="7">F16+F24</f>
        <v>-8125</v>
      </c>
      <c r="G25" s="10">
        <f t="shared" si="7"/>
        <v>0</v>
      </c>
      <c r="H25" s="10">
        <f t="shared" si="7"/>
        <v>0</v>
      </c>
      <c r="I25" s="10">
        <f t="shared" ref="I25" si="8">I16+I24</f>
        <v>-8125</v>
      </c>
    </row>
    <row r="26" spans="1:9" s="2" customFormat="1" ht="18.75" x14ac:dyDescent="0.25">
      <c r="A26" s="15"/>
      <c r="B26" s="13"/>
      <c r="C26" s="13"/>
      <c r="D26" s="13"/>
      <c r="E26" s="13"/>
      <c r="F26" s="14"/>
      <c r="G26" s="14"/>
      <c r="H26" s="14"/>
    </row>
    <row r="27" spans="1:9" s="2" customFormat="1" ht="18" customHeight="1" x14ac:dyDescent="0.25">
      <c r="A27" s="288" t="s">
        <v>15</v>
      </c>
      <c r="B27" s="289"/>
      <c r="C27" s="289"/>
      <c r="D27" s="289"/>
      <c r="E27" s="289"/>
      <c r="F27" s="289"/>
      <c r="G27" s="289"/>
      <c r="H27" s="289"/>
    </row>
    <row r="28" spans="1:9" s="2" customFormat="1" ht="18" customHeight="1" x14ac:dyDescent="0.25">
      <c r="A28" s="22"/>
      <c r="B28" s="23"/>
      <c r="C28" s="23"/>
      <c r="D28" s="23"/>
      <c r="E28" s="23"/>
      <c r="F28" s="23"/>
      <c r="G28" s="23"/>
      <c r="H28" s="23"/>
    </row>
    <row r="29" spans="1:9" s="2" customFormat="1" ht="25.5" x14ac:dyDescent="0.25">
      <c r="A29" s="273" t="s">
        <v>21</v>
      </c>
      <c r="B29" s="274"/>
      <c r="C29" s="274"/>
      <c r="D29" s="274"/>
      <c r="E29" s="275"/>
      <c r="F29" s="51" t="s">
        <v>59</v>
      </c>
      <c r="G29" s="263" t="s">
        <v>791</v>
      </c>
      <c r="H29" s="263" t="s">
        <v>792</v>
      </c>
      <c r="I29" s="263" t="s">
        <v>793</v>
      </c>
    </row>
    <row r="30" spans="1:9" s="26" customFormat="1" ht="12" customHeight="1" x14ac:dyDescent="0.25">
      <c r="A30" s="283">
        <v>1</v>
      </c>
      <c r="B30" s="283"/>
      <c r="C30" s="283"/>
      <c r="D30" s="283"/>
      <c r="E30" s="283"/>
      <c r="F30" s="52">
        <v>2</v>
      </c>
      <c r="G30" s="52">
        <v>3</v>
      </c>
      <c r="H30" s="52">
        <v>4</v>
      </c>
      <c r="I30" s="52">
        <v>5</v>
      </c>
    </row>
    <row r="31" spans="1:9" s="2" customFormat="1" ht="15" customHeight="1" x14ac:dyDescent="0.25">
      <c r="A31" s="276" t="s">
        <v>16</v>
      </c>
      <c r="B31" s="277"/>
      <c r="C31" s="277"/>
      <c r="D31" s="277"/>
      <c r="E31" s="278"/>
      <c r="F31" s="55">
        <v>77402.05</v>
      </c>
      <c r="G31" s="55">
        <v>0</v>
      </c>
      <c r="H31" s="56">
        <v>0</v>
      </c>
      <c r="I31" s="56">
        <v>77402.05</v>
      </c>
    </row>
    <row r="32" spans="1:9" s="2" customFormat="1" ht="15" customHeight="1" x14ac:dyDescent="0.25">
      <c r="A32" s="281" t="s">
        <v>17</v>
      </c>
      <c r="B32" s="282"/>
      <c r="C32" s="282"/>
      <c r="D32" s="282"/>
      <c r="E32" s="282"/>
      <c r="F32" s="57">
        <f t="shared" ref="F32" si="9">F25+F31</f>
        <v>69277.05</v>
      </c>
      <c r="G32" s="57">
        <v>0</v>
      </c>
      <c r="H32" s="58">
        <v>0</v>
      </c>
      <c r="I32" s="58">
        <v>69277.05</v>
      </c>
    </row>
    <row r="33" spans="1:9" s="2" customFormat="1" ht="45" customHeight="1" x14ac:dyDescent="0.25">
      <c r="A33" s="284" t="s">
        <v>18</v>
      </c>
      <c r="B33" s="285"/>
      <c r="C33" s="285"/>
      <c r="D33" s="285"/>
      <c r="E33" s="286"/>
      <c r="F33" s="57">
        <f t="shared" ref="F33:H33" si="10">F16+F24+F31-F32</f>
        <v>0</v>
      </c>
      <c r="G33" s="57">
        <f t="shared" si="10"/>
        <v>0</v>
      </c>
      <c r="H33" s="58">
        <f t="shared" si="10"/>
        <v>0</v>
      </c>
      <c r="I33" s="58">
        <v>0</v>
      </c>
    </row>
    <row r="34" spans="1:9" s="2" customFormat="1" ht="18" customHeight="1" x14ac:dyDescent="0.25">
      <c r="A34" s="21"/>
      <c r="B34" s="16"/>
      <c r="C34" s="16"/>
      <c r="D34" s="16"/>
      <c r="E34" s="16"/>
      <c r="F34" s="16"/>
      <c r="G34" s="16"/>
      <c r="H34" s="16"/>
    </row>
    <row r="35" spans="1:9" s="2" customFormat="1" ht="18" customHeight="1" x14ac:dyDescent="0.25">
      <c r="A35" s="287" t="s">
        <v>19</v>
      </c>
      <c r="B35" s="287"/>
      <c r="C35" s="287"/>
      <c r="D35" s="287"/>
      <c r="E35" s="287"/>
      <c r="F35" s="287"/>
      <c r="G35" s="287"/>
      <c r="H35" s="287"/>
    </row>
    <row r="36" spans="1:9" s="2" customFormat="1" ht="18.75" x14ac:dyDescent="0.25">
      <c r="A36" s="17"/>
      <c r="B36" s="18"/>
      <c r="C36" s="18"/>
      <c r="D36" s="18"/>
      <c r="E36" s="18"/>
      <c r="F36" s="19"/>
      <c r="G36" s="19"/>
      <c r="H36" s="19"/>
    </row>
    <row r="37" spans="1:9" s="2" customFormat="1" ht="25.5" x14ac:dyDescent="0.25">
      <c r="A37" s="273" t="s">
        <v>21</v>
      </c>
      <c r="B37" s="274"/>
      <c r="C37" s="274"/>
      <c r="D37" s="274"/>
      <c r="E37" s="275"/>
      <c r="F37" s="51" t="s">
        <v>59</v>
      </c>
      <c r="G37" s="263" t="s">
        <v>791</v>
      </c>
      <c r="H37" s="263" t="s">
        <v>792</v>
      </c>
      <c r="I37" s="263" t="s">
        <v>793</v>
      </c>
    </row>
    <row r="38" spans="1:9" s="26" customFormat="1" ht="12" customHeight="1" x14ac:dyDescent="0.25">
      <c r="A38" s="283">
        <v>1</v>
      </c>
      <c r="B38" s="283"/>
      <c r="C38" s="283"/>
      <c r="D38" s="283"/>
      <c r="E38" s="283"/>
      <c r="F38" s="52">
        <v>2</v>
      </c>
      <c r="G38" s="52">
        <v>3</v>
      </c>
      <c r="H38" s="52">
        <v>4</v>
      </c>
      <c r="I38" s="52">
        <v>5</v>
      </c>
    </row>
    <row r="39" spans="1:9" s="2" customFormat="1" x14ac:dyDescent="0.25">
      <c r="A39" s="276" t="s">
        <v>16</v>
      </c>
      <c r="B39" s="277"/>
      <c r="C39" s="277"/>
      <c r="D39" s="277"/>
      <c r="E39" s="278"/>
      <c r="F39" s="170">
        <v>8125</v>
      </c>
      <c r="G39" s="55">
        <v>0</v>
      </c>
      <c r="H39" s="56">
        <v>0</v>
      </c>
      <c r="I39" s="56">
        <v>8125</v>
      </c>
    </row>
    <row r="40" spans="1:9" s="2" customFormat="1" ht="28.5" customHeight="1" x14ac:dyDescent="0.25">
      <c r="A40" s="276" t="s">
        <v>20</v>
      </c>
      <c r="B40" s="277"/>
      <c r="C40" s="277"/>
      <c r="D40" s="277"/>
      <c r="E40" s="278"/>
      <c r="F40" s="170">
        <v>5000</v>
      </c>
      <c r="G40" s="57">
        <v>0</v>
      </c>
      <c r="H40" s="58">
        <v>0</v>
      </c>
      <c r="I40" s="58">
        <v>5000</v>
      </c>
    </row>
    <row r="41" spans="1:9" s="2" customFormat="1" ht="25.5" customHeight="1" x14ac:dyDescent="0.25">
      <c r="A41" s="276" t="s">
        <v>58</v>
      </c>
      <c r="B41" s="279"/>
      <c r="C41" s="279"/>
      <c r="D41" s="279"/>
      <c r="E41" s="280"/>
      <c r="F41" s="170">
        <v>2000</v>
      </c>
      <c r="G41" s="57">
        <f t="shared" ref="G41:H42" si="11">G24+G32+G39-G40</f>
        <v>0</v>
      </c>
      <c r="H41" s="58">
        <f t="shared" si="11"/>
        <v>0</v>
      </c>
      <c r="I41" s="58">
        <v>2000</v>
      </c>
    </row>
    <row r="42" spans="1:9" s="2" customFormat="1" ht="15" customHeight="1" x14ac:dyDescent="0.25">
      <c r="A42" s="281" t="s">
        <v>17</v>
      </c>
      <c r="B42" s="282"/>
      <c r="C42" s="282"/>
      <c r="D42" s="282"/>
      <c r="E42" s="282"/>
      <c r="F42" s="20">
        <f t="shared" ref="F42" si="12">F39-F40+F41</f>
        <v>5125</v>
      </c>
      <c r="G42" s="57">
        <f t="shared" si="11"/>
        <v>0</v>
      </c>
      <c r="H42" s="58">
        <f t="shared" si="11"/>
        <v>0</v>
      </c>
      <c r="I42" s="58">
        <v>5125</v>
      </c>
    </row>
    <row r="43" spans="1:9" ht="9" customHeight="1" x14ac:dyDescent="0.25"/>
  </sheetData>
  <mergeCells count="31">
    <mergeCell ref="A18:H18"/>
    <mergeCell ref="A9:E9"/>
    <mergeCell ref="A29:E29"/>
    <mergeCell ref="A31:E31"/>
    <mergeCell ref="A22:E22"/>
    <mergeCell ref="A23:E23"/>
    <mergeCell ref="A24:E24"/>
    <mergeCell ref="A25:E25"/>
    <mergeCell ref="A11:E11"/>
    <mergeCell ref="A12:E12"/>
    <mergeCell ref="A14:E14"/>
    <mergeCell ref="A15:E15"/>
    <mergeCell ref="A16:E16"/>
    <mergeCell ref="A20:E20"/>
    <mergeCell ref="A27:H27"/>
    <mergeCell ref="A6:H6"/>
    <mergeCell ref="A8:E8"/>
    <mergeCell ref="A10:E10"/>
    <mergeCell ref="A2:I2"/>
    <mergeCell ref="A4:I4"/>
    <mergeCell ref="A32:E32"/>
    <mergeCell ref="A33:E33"/>
    <mergeCell ref="A35:H35"/>
    <mergeCell ref="A21:E21"/>
    <mergeCell ref="A30:E30"/>
    <mergeCell ref="A37:E37"/>
    <mergeCell ref="A39:E39"/>
    <mergeCell ref="A40:E40"/>
    <mergeCell ref="A41:E41"/>
    <mergeCell ref="A42:E42"/>
    <mergeCell ref="A38:E38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3" r:id="rId1"/>
  <rowBreaks count="1" manualBreakCount="1">
    <brk id="2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2"/>
  <sheetViews>
    <sheetView zoomScaleNormal="100" workbookViewId="0">
      <selection activeCell="G158" sqref="G158"/>
    </sheetView>
  </sheetViews>
  <sheetFormatPr defaultColWidth="8.85546875" defaultRowHeight="15" x14ac:dyDescent="0.25"/>
  <cols>
    <col min="1" max="1" width="7.85546875" style="222" bestFit="1" customWidth="1"/>
    <col min="2" max="2" width="44.7109375" style="222" customWidth="1"/>
    <col min="3" max="6" width="19.42578125" style="222" customWidth="1"/>
    <col min="7" max="8" width="25.28515625" style="222" customWidth="1"/>
    <col min="9" max="16384" width="8.85546875" style="222"/>
  </cols>
  <sheetData>
    <row r="1" spans="1:8" ht="18.75" x14ac:dyDescent="0.25">
      <c r="A1" s="220"/>
      <c r="B1" s="221"/>
      <c r="C1" s="221"/>
      <c r="D1" s="221"/>
      <c r="E1" s="221"/>
      <c r="F1" s="221"/>
      <c r="G1" s="221"/>
      <c r="H1" s="221"/>
    </row>
    <row r="2" spans="1:8" ht="15.6" customHeight="1" x14ac:dyDescent="0.25">
      <c r="A2" s="299" t="s">
        <v>22</v>
      </c>
      <c r="B2" s="299"/>
      <c r="C2" s="299"/>
      <c r="D2" s="299"/>
      <c r="E2" s="299"/>
      <c r="F2" s="223"/>
      <c r="G2" s="224"/>
      <c r="H2" s="224"/>
    </row>
    <row r="3" spans="1:8" ht="18.75" x14ac:dyDescent="0.25">
      <c r="A3" s="221"/>
      <c r="B3" s="221"/>
      <c r="C3" s="221"/>
      <c r="D3" s="221"/>
      <c r="E3" s="221"/>
      <c r="F3" s="221"/>
      <c r="G3" s="225"/>
      <c r="H3" s="225"/>
    </row>
    <row r="4" spans="1:8" ht="15.6" customHeight="1" x14ac:dyDescent="0.25">
      <c r="A4" s="299" t="s">
        <v>23</v>
      </c>
      <c r="B4" s="299"/>
      <c r="C4" s="299"/>
      <c r="D4" s="299"/>
      <c r="E4" s="299"/>
      <c r="F4" s="223"/>
      <c r="G4" s="226"/>
      <c r="H4" s="226"/>
    </row>
    <row r="5" spans="1:8" ht="18.75" x14ac:dyDescent="0.25">
      <c r="A5" s="221"/>
      <c r="B5" s="221"/>
      <c r="C5" s="221"/>
      <c r="D5" s="221"/>
      <c r="E5" s="221"/>
      <c r="F5" s="221"/>
      <c r="G5" s="225"/>
      <c r="H5" s="225"/>
    </row>
    <row r="6" spans="1:8" ht="38.25" x14ac:dyDescent="0.25">
      <c r="A6" s="227" t="s">
        <v>39</v>
      </c>
      <c r="B6" s="228" t="s">
        <v>21</v>
      </c>
      <c r="C6" s="229" t="s">
        <v>59</v>
      </c>
      <c r="D6" s="263" t="s">
        <v>791</v>
      </c>
      <c r="E6" s="263" t="s">
        <v>792</v>
      </c>
      <c r="F6" s="263" t="s">
        <v>793</v>
      </c>
    </row>
    <row r="7" spans="1:8" s="231" customFormat="1" ht="11.25" x14ac:dyDescent="0.2">
      <c r="A7" s="230">
        <v>1</v>
      </c>
      <c r="B7" s="230">
        <v>2</v>
      </c>
      <c r="C7" s="230">
        <v>3</v>
      </c>
      <c r="D7" s="230">
        <v>4</v>
      </c>
      <c r="E7" s="230">
        <v>5</v>
      </c>
      <c r="F7" s="230">
        <v>6</v>
      </c>
    </row>
    <row r="8" spans="1:8" x14ac:dyDescent="0.25">
      <c r="A8" s="34"/>
      <c r="B8" s="34" t="s">
        <v>24</v>
      </c>
      <c r="C8" s="232">
        <f t="shared" ref="C8" si="0">C9+C16</f>
        <v>1720103.1400000001</v>
      </c>
      <c r="D8" s="232">
        <f>D9</f>
        <v>2313.14</v>
      </c>
      <c r="E8" s="232">
        <f>D8/C8*100</f>
        <v>0.13447681980279388</v>
      </c>
      <c r="F8" s="232">
        <f>C8+D8</f>
        <v>1722416.28</v>
      </c>
    </row>
    <row r="9" spans="1:8" x14ac:dyDescent="0.25">
      <c r="A9" s="34">
        <v>6</v>
      </c>
      <c r="B9" s="34" t="s">
        <v>25</v>
      </c>
      <c r="C9" s="232">
        <f t="shared" ref="C9:D9" si="1">C10+C11+C12+C13+C14+C15</f>
        <v>1720103.1400000001</v>
      </c>
      <c r="D9" s="232">
        <f t="shared" si="1"/>
        <v>2313.14</v>
      </c>
      <c r="E9" s="232">
        <f t="shared" ref="E9:E14" si="2">D9/C9*100</f>
        <v>0.13447681980279388</v>
      </c>
      <c r="F9" s="232">
        <f t="shared" ref="F9:F17" si="3">C9+D9</f>
        <v>1722416.28</v>
      </c>
    </row>
    <row r="10" spans="1:8" ht="25.5" x14ac:dyDescent="0.25">
      <c r="A10" s="45">
        <v>63</v>
      </c>
      <c r="B10" s="35" t="s">
        <v>26</v>
      </c>
      <c r="C10" s="65">
        <v>1535575</v>
      </c>
      <c r="D10" s="65">
        <v>0</v>
      </c>
      <c r="E10" s="232">
        <f t="shared" si="2"/>
        <v>0</v>
      </c>
      <c r="F10" s="232">
        <f t="shared" si="3"/>
        <v>1535575</v>
      </c>
    </row>
    <row r="11" spans="1:8" x14ac:dyDescent="0.25">
      <c r="A11" s="45">
        <v>64</v>
      </c>
      <c r="B11" s="59" t="s">
        <v>60</v>
      </c>
      <c r="C11" s="65">
        <v>70</v>
      </c>
      <c r="D11" s="65">
        <v>0</v>
      </c>
      <c r="E11" s="232">
        <f t="shared" si="2"/>
        <v>0</v>
      </c>
      <c r="F11" s="232">
        <f t="shared" si="3"/>
        <v>70</v>
      </c>
    </row>
    <row r="12" spans="1:8" ht="25.5" x14ac:dyDescent="0.25">
      <c r="A12" s="45">
        <v>65</v>
      </c>
      <c r="B12" s="60" t="s">
        <v>61</v>
      </c>
      <c r="C12" s="65">
        <v>16000</v>
      </c>
      <c r="D12" s="65">
        <v>0</v>
      </c>
      <c r="E12" s="232">
        <f t="shared" si="2"/>
        <v>0</v>
      </c>
      <c r="F12" s="232">
        <f t="shared" si="3"/>
        <v>16000</v>
      </c>
    </row>
    <row r="13" spans="1:8" ht="25.5" x14ac:dyDescent="0.25">
      <c r="A13" s="46">
        <v>66</v>
      </c>
      <c r="B13" s="35" t="s">
        <v>27</v>
      </c>
      <c r="C13" s="65">
        <v>18730</v>
      </c>
      <c r="D13" s="65">
        <v>0</v>
      </c>
      <c r="E13" s="232">
        <f t="shared" si="2"/>
        <v>0</v>
      </c>
      <c r="F13" s="232">
        <f t="shared" si="3"/>
        <v>18730</v>
      </c>
    </row>
    <row r="14" spans="1:8" ht="25.5" x14ac:dyDescent="0.25">
      <c r="A14" s="46">
        <v>67</v>
      </c>
      <c r="B14" s="60" t="s">
        <v>63</v>
      </c>
      <c r="C14" s="65">
        <v>149728.14000000001</v>
      </c>
      <c r="D14" s="65">
        <v>2313.14</v>
      </c>
      <c r="E14" s="232">
        <f t="shared" si="2"/>
        <v>1.5448932979465315</v>
      </c>
      <c r="F14" s="232">
        <f t="shared" si="3"/>
        <v>152041.28000000003</v>
      </c>
    </row>
    <row r="15" spans="1:8" x14ac:dyDescent="0.25">
      <c r="A15" s="46">
        <v>68</v>
      </c>
      <c r="B15" s="59" t="s">
        <v>64</v>
      </c>
      <c r="C15" s="65">
        <v>0</v>
      </c>
      <c r="D15" s="65">
        <v>0</v>
      </c>
      <c r="E15" s="232">
        <v>0</v>
      </c>
      <c r="F15" s="232">
        <f t="shared" si="3"/>
        <v>0</v>
      </c>
    </row>
    <row r="16" spans="1:8" x14ac:dyDescent="0.25">
      <c r="A16" s="37">
        <v>7</v>
      </c>
      <c r="B16" s="34" t="s">
        <v>29</v>
      </c>
      <c r="C16" s="66">
        <v>0</v>
      </c>
      <c r="D16" s="66">
        <v>0</v>
      </c>
      <c r="E16" s="232">
        <v>0</v>
      </c>
      <c r="F16" s="232">
        <f t="shared" si="3"/>
        <v>0</v>
      </c>
    </row>
    <row r="17" spans="1:6" x14ac:dyDescent="0.25">
      <c r="A17" s="46">
        <v>72</v>
      </c>
      <c r="B17" s="38" t="s">
        <v>30</v>
      </c>
      <c r="C17" s="65">
        <v>0</v>
      </c>
      <c r="D17" s="65">
        <v>0</v>
      </c>
      <c r="E17" s="232">
        <v>0</v>
      </c>
      <c r="F17" s="232">
        <f t="shared" si="3"/>
        <v>0</v>
      </c>
    </row>
    <row r="18" spans="1:6" x14ac:dyDescent="0.25">
      <c r="A18" s="61"/>
      <c r="B18" s="62"/>
      <c r="C18" s="67"/>
      <c r="D18" s="67"/>
      <c r="E18" s="67"/>
    </row>
    <row r="19" spans="1:6" ht="15.75" x14ac:dyDescent="0.25">
      <c r="A19" s="298" t="s">
        <v>65</v>
      </c>
      <c r="B19" s="298"/>
      <c r="C19" s="298"/>
      <c r="D19" s="298"/>
      <c r="E19" s="298"/>
      <c r="F19" s="298"/>
    </row>
    <row r="20" spans="1:6" x14ac:dyDescent="0.25">
      <c r="A20" s="233"/>
      <c r="B20" s="233"/>
      <c r="C20" s="233"/>
      <c r="D20" s="233"/>
      <c r="E20" s="233"/>
      <c r="F20" s="233"/>
    </row>
    <row r="21" spans="1:6" x14ac:dyDescent="0.25">
      <c r="A21" s="69">
        <v>9</v>
      </c>
      <c r="B21" s="70" t="s">
        <v>66</v>
      </c>
      <c r="C21" s="71">
        <v>8125</v>
      </c>
      <c r="D21" s="217">
        <v>0</v>
      </c>
      <c r="E21" s="217">
        <f>D21/C21*100</f>
        <v>0</v>
      </c>
      <c r="F21" s="217">
        <f>C21+D21</f>
        <v>8125</v>
      </c>
    </row>
    <row r="22" spans="1:6" s="231" customFormat="1" ht="12.75" x14ac:dyDescent="0.2">
      <c r="A22" s="72">
        <v>92</v>
      </c>
      <c r="B22" s="77" t="s">
        <v>67</v>
      </c>
      <c r="C22" s="71">
        <v>8125</v>
      </c>
      <c r="D22" s="217">
        <v>0</v>
      </c>
      <c r="E22" s="217">
        <f t="shared" ref="E22:E27" si="4">D22/C22*100</f>
        <v>0</v>
      </c>
      <c r="F22" s="217">
        <f t="shared" ref="F22:F27" si="5">C22+D22</f>
        <v>8125</v>
      </c>
    </row>
    <row r="23" spans="1:6" x14ac:dyDescent="0.25">
      <c r="A23" s="72">
        <v>91</v>
      </c>
      <c r="B23" s="77" t="s">
        <v>68</v>
      </c>
      <c r="C23" s="75">
        <v>0</v>
      </c>
      <c r="D23" s="218">
        <v>0</v>
      </c>
      <c r="E23" s="217">
        <v>0</v>
      </c>
      <c r="F23" s="217">
        <f t="shared" si="5"/>
        <v>0</v>
      </c>
    </row>
    <row r="24" spans="1:6" x14ac:dyDescent="0.25">
      <c r="A24" s="72">
        <v>93</v>
      </c>
      <c r="B24" s="77" t="s">
        <v>69</v>
      </c>
      <c r="C24" s="75">
        <v>2000</v>
      </c>
      <c r="D24" s="218">
        <v>0</v>
      </c>
      <c r="E24" s="217">
        <f t="shared" si="4"/>
        <v>0</v>
      </c>
      <c r="F24" s="217">
        <f t="shared" si="5"/>
        <v>2000</v>
      </c>
    </row>
    <row r="25" spans="1:6" x14ac:dyDescent="0.25">
      <c r="A25" s="72">
        <v>952</v>
      </c>
      <c r="B25" s="77" t="s">
        <v>70</v>
      </c>
      <c r="C25" s="75">
        <v>1375</v>
      </c>
      <c r="D25" s="218">
        <v>0</v>
      </c>
      <c r="E25" s="217">
        <f t="shared" si="4"/>
        <v>0</v>
      </c>
      <c r="F25" s="217">
        <f t="shared" si="5"/>
        <v>1375</v>
      </c>
    </row>
    <row r="26" spans="1:6" x14ac:dyDescent="0.25">
      <c r="A26" s="72">
        <v>957</v>
      </c>
      <c r="B26" s="77" t="s">
        <v>71</v>
      </c>
      <c r="C26" s="75">
        <v>3000</v>
      </c>
      <c r="D26" s="218">
        <v>0</v>
      </c>
      <c r="E26" s="217">
        <f t="shared" si="4"/>
        <v>0</v>
      </c>
      <c r="F26" s="217">
        <f t="shared" si="5"/>
        <v>3000</v>
      </c>
    </row>
    <row r="27" spans="1:6" x14ac:dyDescent="0.25">
      <c r="A27" s="72">
        <v>96</v>
      </c>
      <c r="B27" s="77" t="s">
        <v>72</v>
      </c>
      <c r="C27" s="75">
        <v>1750</v>
      </c>
      <c r="D27" s="218">
        <v>0</v>
      </c>
      <c r="E27" s="217">
        <f t="shared" si="4"/>
        <v>0</v>
      </c>
      <c r="F27" s="217">
        <f t="shared" si="5"/>
        <v>1750</v>
      </c>
    </row>
    <row r="28" spans="1:6" x14ac:dyDescent="0.25">
      <c r="A28" s="61"/>
      <c r="B28" s="62"/>
      <c r="C28" s="67"/>
      <c r="D28" s="67"/>
      <c r="E28" s="67"/>
    </row>
    <row r="30" spans="1:6" ht="38.25" x14ac:dyDescent="0.25">
      <c r="A30" s="227" t="s">
        <v>39</v>
      </c>
      <c r="B30" s="228" t="s">
        <v>21</v>
      </c>
      <c r="C30" s="229" t="s">
        <v>59</v>
      </c>
      <c r="D30" s="263" t="s">
        <v>791</v>
      </c>
      <c r="E30" s="263" t="s">
        <v>792</v>
      </c>
      <c r="F30" s="263" t="s">
        <v>793</v>
      </c>
    </row>
    <row r="31" spans="1:6" x14ac:dyDescent="0.25">
      <c r="A31" s="230">
        <v>1</v>
      </c>
      <c r="B31" s="230">
        <v>2</v>
      </c>
      <c r="C31" s="230">
        <v>3</v>
      </c>
      <c r="D31" s="230">
        <v>4</v>
      </c>
      <c r="E31" s="230">
        <v>5</v>
      </c>
      <c r="F31" s="230">
        <v>6</v>
      </c>
    </row>
    <row r="32" spans="1:6" x14ac:dyDescent="0.25">
      <c r="A32" s="34"/>
      <c r="B32" s="34" t="s">
        <v>31</v>
      </c>
      <c r="C32" s="232">
        <f t="shared" ref="C32:D32" si="6">C33+C39</f>
        <v>1728228.1400000001</v>
      </c>
      <c r="D32" s="232">
        <f t="shared" si="6"/>
        <v>2313.14</v>
      </c>
      <c r="E32" s="232">
        <f>D32/C32*100</f>
        <v>0.13384459762355216</v>
      </c>
      <c r="F32" s="232">
        <f>C32+D32</f>
        <v>1730541.28</v>
      </c>
    </row>
    <row r="33" spans="1:6" ht="15.6" customHeight="1" x14ac:dyDescent="0.25">
      <c r="A33" s="34">
        <v>3</v>
      </c>
      <c r="B33" s="34" t="s">
        <v>32</v>
      </c>
      <c r="C33" s="232">
        <f t="shared" ref="C33" si="7">C34+C35+C36+C38+C37</f>
        <v>1699228.1400000001</v>
      </c>
      <c r="D33" s="232">
        <f>D34+D35+D36+D38+D37</f>
        <v>2313.14</v>
      </c>
      <c r="E33" s="232">
        <f t="shared" ref="E33:E40" si="8">D33/C33*100</f>
        <v>0.13612886613330213</v>
      </c>
      <c r="F33" s="232">
        <f t="shared" ref="F33:F41" si="9">C33+D33</f>
        <v>1701541.28</v>
      </c>
    </row>
    <row r="34" spans="1:6" x14ac:dyDescent="0.25">
      <c r="A34" s="45">
        <v>31</v>
      </c>
      <c r="B34" s="35" t="s">
        <v>33</v>
      </c>
      <c r="C34" s="65">
        <v>1493645</v>
      </c>
      <c r="D34" s="65">
        <v>0</v>
      </c>
      <c r="E34" s="232">
        <f t="shared" si="8"/>
        <v>0</v>
      </c>
      <c r="F34" s="232">
        <f t="shared" si="9"/>
        <v>1493645</v>
      </c>
    </row>
    <row r="35" spans="1:6" x14ac:dyDescent="0.25">
      <c r="A35" s="46">
        <v>32</v>
      </c>
      <c r="B35" s="36" t="s">
        <v>34</v>
      </c>
      <c r="C35" s="219">
        <f>193425.64-3800+13237.5</f>
        <v>202863.14</v>
      </c>
      <c r="D35" s="219">
        <v>2463.14</v>
      </c>
      <c r="E35" s="232">
        <f t="shared" si="8"/>
        <v>1.2141880481589704</v>
      </c>
      <c r="F35" s="232">
        <f t="shared" si="9"/>
        <v>205326.28000000003</v>
      </c>
    </row>
    <row r="36" spans="1:6" x14ac:dyDescent="0.25">
      <c r="A36" s="46">
        <v>34</v>
      </c>
      <c r="B36" s="234" t="s">
        <v>73</v>
      </c>
      <c r="C36" s="219">
        <v>1350</v>
      </c>
      <c r="D36" s="219">
        <v>-150</v>
      </c>
      <c r="E36" s="232">
        <f t="shared" si="8"/>
        <v>-11.111111111111111</v>
      </c>
      <c r="F36" s="232">
        <f t="shared" si="9"/>
        <v>1200</v>
      </c>
    </row>
    <row r="37" spans="1:6" ht="26.25" x14ac:dyDescent="0.25">
      <c r="A37" s="46">
        <v>37</v>
      </c>
      <c r="B37" s="249" t="s">
        <v>744</v>
      </c>
      <c r="C37" s="219">
        <v>930</v>
      </c>
      <c r="D37" s="219">
        <v>0</v>
      </c>
      <c r="E37" s="232">
        <f t="shared" si="8"/>
        <v>0</v>
      </c>
      <c r="F37" s="232">
        <f t="shared" si="9"/>
        <v>930</v>
      </c>
    </row>
    <row r="38" spans="1:6" s="231" customFormat="1" ht="12.75" x14ac:dyDescent="0.2">
      <c r="A38" s="46">
        <v>38</v>
      </c>
      <c r="B38" s="234" t="s">
        <v>74</v>
      </c>
      <c r="C38" s="219">
        <v>440</v>
      </c>
      <c r="D38" s="219">
        <v>0</v>
      </c>
      <c r="E38" s="232">
        <f t="shared" si="8"/>
        <v>0</v>
      </c>
      <c r="F38" s="232">
        <f t="shared" si="9"/>
        <v>440</v>
      </c>
    </row>
    <row r="39" spans="1:6" x14ac:dyDescent="0.25">
      <c r="A39" s="40">
        <v>4</v>
      </c>
      <c r="B39" s="41" t="s">
        <v>35</v>
      </c>
      <c r="C39" s="232">
        <f>C41+C40</f>
        <v>29000</v>
      </c>
      <c r="D39" s="232">
        <f>D41+D40</f>
        <v>0</v>
      </c>
      <c r="E39" s="232">
        <f t="shared" si="8"/>
        <v>0</v>
      </c>
      <c r="F39" s="232">
        <f t="shared" si="9"/>
        <v>29000</v>
      </c>
    </row>
    <row r="40" spans="1:6" x14ac:dyDescent="0.25">
      <c r="A40" s="45">
        <v>42</v>
      </c>
      <c r="B40" s="42" t="s">
        <v>75</v>
      </c>
      <c r="C40" s="65">
        <f>45500-20000+3500</f>
        <v>29000</v>
      </c>
      <c r="D40" s="65">
        <v>0</v>
      </c>
      <c r="E40" s="232">
        <f t="shared" si="8"/>
        <v>0</v>
      </c>
      <c r="F40" s="232">
        <f t="shared" si="9"/>
        <v>29000</v>
      </c>
    </row>
    <row r="41" spans="1:6" x14ac:dyDescent="0.25">
      <c r="A41" s="45">
        <v>45</v>
      </c>
      <c r="B41" s="36" t="s">
        <v>76</v>
      </c>
      <c r="C41" s="219">
        <v>0</v>
      </c>
      <c r="D41" s="219">
        <v>0</v>
      </c>
      <c r="E41" s="232">
        <v>0</v>
      </c>
      <c r="F41" s="232">
        <f t="shared" si="9"/>
        <v>0</v>
      </c>
    </row>
    <row r="43" spans="1:6" ht="15.75" x14ac:dyDescent="0.25">
      <c r="A43" s="298" t="s">
        <v>77</v>
      </c>
      <c r="B43" s="298"/>
      <c r="C43" s="298"/>
      <c r="D43" s="298"/>
      <c r="E43" s="298"/>
      <c r="F43" s="298"/>
    </row>
    <row r="44" spans="1:6" x14ac:dyDescent="0.25">
      <c r="A44" s="233"/>
      <c r="B44" s="233"/>
      <c r="C44" s="233"/>
      <c r="D44" s="233"/>
      <c r="E44" s="233"/>
      <c r="F44" s="233"/>
    </row>
    <row r="45" spans="1:6" x14ac:dyDescent="0.25">
      <c r="A45" s="235">
        <v>9</v>
      </c>
      <c r="B45" s="70" t="s">
        <v>66</v>
      </c>
      <c r="C45" s="236">
        <v>0</v>
      </c>
      <c r="D45" s="236">
        <v>0</v>
      </c>
      <c r="E45" s="236">
        <v>0</v>
      </c>
      <c r="F45" s="236">
        <f>C45+D45</f>
        <v>0</v>
      </c>
    </row>
    <row r="46" spans="1:6" x14ac:dyDescent="0.25">
      <c r="A46" s="72">
        <v>92</v>
      </c>
      <c r="B46" s="77" t="s">
        <v>67</v>
      </c>
      <c r="C46" s="76">
        <v>0</v>
      </c>
      <c r="D46" s="76">
        <v>0</v>
      </c>
      <c r="E46" s="236">
        <v>0</v>
      </c>
      <c r="F46" s="236">
        <f t="shared" ref="F46:F49" si="10">C46+D46</f>
        <v>0</v>
      </c>
    </row>
    <row r="47" spans="1:6" x14ac:dyDescent="0.25">
      <c r="A47" s="72">
        <v>91</v>
      </c>
      <c r="B47" s="73" t="s">
        <v>78</v>
      </c>
      <c r="C47" s="76">
        <v>0</v>
      </c>
      <c r="D47" s="74">
        <v>0</v>
      </c>
      <c r="E47" s="236">
        <v>0</v>
      </c>
      <c r="F47" s="236">
        <f t="shared" si="10"/>
        <v>0</v>
      </c>
    </row>
    <row r="48" spans="1:6" x14ac:dyDescent="0.25">
      <c r="A48" s="237">
        <v>952</v>
      </c>
      <c r="B48" s="73" t="s">
        <v>711</v>
      </c>
      <c r="C48" s="76">
        <v>0</v>
      </c>
      <c r="D48" s="74">
        <v>0</v>
      </c>
      <c r="E48" s="236">
        <v>0</v>
      </c>
      <c r="F48" s="236">
        <f t="shared" si="10"/>
        <v>0</v>
      </c>
    </row>
    <row r="49" spans="1:6" x14ac:dyDescent="0.25">
      <c r="A49" s="237">
        <v>957</v>
      </c>
      <c r="B49" s="73" t="s">
        <v>712</v>
      </c>
      <c r="C49" s="76">
        <v>0</v>
      </c>
      <c r="D49" s="74">
        <v>0</v>
      </c>
      <c r="E49" s="236">
        <v>0</v>
      </c>
      <c r="F49" s="236">
        <f t="shared" si="10"/>
        <v>0</v>
      </c>
    </row>
    <row r="51" spans="1:6" s="231" customFormat="1" ht="15.75" x14ac:dyDescent="0.25">
      <c r="A51" s="299" t="s">
        <v>37</v>
      </c>
      <c r="B51" s="299"/>
      <c r="C51" s="299"/>
      <c r="D51" s="299"/>
      <c r="E51" s="299"/>
      <c r="F51" s="222"/>
    </row>
    <row r="52" spans="1:6" ht="18.75" x14ac:dyDescent="0.25">
      <c r="A52" s="221"/>
      <c r="B52" s="221"/>
      <c r="C52" s="221"/>
      <c r="D52" s="221"/>
      <c r="E52" s="221"/>
      <c r="F52" s="221"/>
    </row>
    <row r="53" spans="1:6" ht="38.25" x14ac:dyDescent="0.25">
      <c r="A53" s="227" t="s">
        <v>39</v>
      </c>
      <c r="B53" s="228" t="s">
        <v>21</v>
      </c>
      <c r="C53" s="229" t="s">
        <v>59</v>
      </c>
      <c r="D53" s="263" t="s">
        <v>791</v>
      </c>
      <c r="E53" s="263" t="s">
        <v>792</v>
      </c>
      <c r="F53" s="263" t="s">
        <v>793</v>
      </c>
    </row>
    <row r="54" spans="1:6" x14ac:dyDescent="0.25">
      <c r="A54" s="230">
        <v>1</v>
      </c>
      <c r="B54" s="230">
        <v>2</v>
      </c>
      <c r="C54" s="230">
        <v>3</v>
      </c>
      <c r="D54" s="230">
        <v>4</v>
      </c>
      <c r="E54" s="230">
        <v>5</v>
      </c>
      <c r="F54" s="230">
        <v>6</v>
      </c>
    </row>
    <row r="55" spans="1:6" x14ac:dyDescent="0.25">
      <c r="A55" s="34"/>
      <c r="B55" s="34" t="s">
        <v>24</v>
      </c>
      <c r="C55" s="269">
        <f>C57+C62+C73+C78+C94</f>
        <v>1728228.1400000001</v>
      </c>
      <c r="D55" s="269">
        <f>D56</f>
        <v>2313.14</v>
      </c>
      <c r="E55" s="269">
        <f>D55/C55*100</f>
        <v>0.13384459762355216</v>
      </c>
      <c r="F55" s="269">
        <f>C55+D55</f>
        <v>1730541.28</v>
      </c>
    </row>
    <row r="56" spans="1:6" s="233" customFormat="1" x14ac:dyDescent="0.25">
      <c r="A56" s="79"/>
      <c r="B56" s="78" t="s">
        <v>82</v>
      </c>
      <c r="C56" s="270">
        <f t="shared" ref="C56" si="11">C59+C64+C70+C75+C80+C88+C84+C95</f>
        <v>1720103.1400000001</v>
      </c>
      <c r="D56" s="270">
        <f>D57</f>
        <v>2313.14</v>
      </c>
      <c r="E56" s="269">
        <f t="shared" ref="E56:E97" si="12">D56/C56*100</f>
        <v>0.13447681980279388</v>
      </c>
      <c r="F56" s="269">
        <f t="shared" ref="F56:F97" si="13">C56+D56</f>
        <v>1722416.28</v>
      </c>
    </row>
    <row r="57" spans="1:6" x14ac:dyDescent="0.25">
      <c r="A57" s="34">
        <v>1</v>
      </c>
      <c r="B57" s="34" t="s">
        <v>40</v>
      </c>
      <c r="C57" s="66">
        <f>C58</f>
        <v>149728.14000000001</v>
      </c>
      <c r="D57" s="66">
        <v>2313.14</v>
      </c>
      <c r="E57" s="269">
        <f t="shared" si="12"/>
        <v>1.5448932979465315</v>
      </c>
      <c r="F57" s="269">
        <f t="shared" si="13"/>
        <v>152041.28000000003</v>
      </c>
    </row>
    <row r="58" spans="1:6" x14ac:dyDescent="0.25">
      <c r="A58" s="45">
        <v>11</v>
      </c>
      <c r="B58" s="35" t="s">
        <v>774</v>
      </c>
      <c r="C58" s="238">
        <f>C59</f>
        <v>149728.14000000001</v>
      </c>
      <c r="D58" s="238">
        <v>2313.14</v>
      </c>
      <c r="E58" s="269">
        <f t="shared" si="12"/>
        <v>1.5448932979465315</v>
      </c>
      <c r="F58" s="269">
        <f t="shared" si="13"/>
        <v>152041.28000000003</v>
      </c>
    </row>
    <row r="59" spans="1:6" s="233" customFormat="1" x14ac:dyDescent="0.25">
      <c r="A59" s="80">
        <v>6</v>
      </c>
      <c r="B59" s="80" t="s">
        <v>25</v>
      </c>
      <c r="C59" s="239">
        <v>149728.14000000001</v>
      </c>
      <c r="D59" s="239">
        <v>2313.14</v>
      </c>
      <c r="E59" s="269">
        <f t="shared" si="12"/>
        <v>1.5448932979465315</v>
      </c>
      <c r="F59" s="269">
        <f t="shared" si="13"/>
        <v>152041.28000000003</v>
      </c>
    </row>
    <row r="60" spans="1:6" s="233" customFormat="1" ht="25.5" x14ac:dyDescent="0.25">
      <c r="A60" s="80">
        <v>67</v>
      </c>
      <c r="B60" s="80" t="s">
        <v>79</v>
      </c>
      <c r="C60" s="239">
        <v>149728.14000000001</v>
      </c>
      <c r="D60" s="239">
        <v>2313.14</v>
      </c>
      <c r="E60" s="269">
        <f t="shared" si="12"/>
        <v>1.5448932979465315</v>
      </c>
      <c r="F60" s="269">
        <f t="shared" si="13"/>
        <v>152041.28000000003</v>
      </c>
    </row>
    <row r="61" spans="1:6" s="233" customFormat="1" x14ac:dyDescent="0.25">
      <c r="A61" s="80">
        <v>91</v>
      </c>
      <c r="B61" s="81" t="s">
        <v>80</v>
      </c>
      <c r="C61" s="239">
        <v>0</v>
      </c>
      <c r="D61" s="238">
        <v>0</v>
      </c>
      <c r="E61" s="269" t="e">
        <f t="shared" si="12"/>
        <v>#DIV/0!</v>
      </c>
      <c r="F61" s="269">
        <f t="shared" si="13"/>
        <v>0</v>
      </c>
    </row>
    <row r="62" spans="1:6" x14ac:dyDescent="0.25">
      <c r="A62" s="37">
        <v>3</v>
      </c>
      <c r="B62" s="34" t="s">
        <v>41</v>
      </c>
      <c r="C62" s="66">
        <f>C63+C72</f>
        <v>21000</v>
      </c>
      <c r="D62" s="66">
        <v>0</v>
      </c>
      <c r="E62" s="269">
        <f t="shared" si="12"/>
        <v>0</v>
      </c>
      <c r="F62" s="269">
        <f t="shared" si="13"/>
        <v>21000</v>
      </c>
    </row>
    <row r="63" spans="1:6" x14ac:dyDescent="0.25">
      <c r="A63" s="46">
        <v>31</v>
      </c>
      <c r="B63" s="38" t="s">
        <v>773</v>
      </c>
      <c r="C63" s="238">
        <f>C64+C70</f>
        <v>19000</v>
      </c>
      <c r="D63" s="238">
        <v>0</v>
      </c>
      <c r="E63" s="269">
        <f t="shared" si="12"/>
        <v>0</v>
      </c>
      <c r="F63" s="269">
        <f t="shared" si="13"/>
        <v>19000</v>
      </c>
    </row>
    <row r="64" spans="1:6" s="233" customFormat="1" x14ac:dyDescent="0.25">
      <c r="A64" s="80">
        <v>6</v>
      </c>
      <c r="B64" s="80" t="s">
        <v>25</v>
      </c>
      <c r="C64" s="65">
        <f>C65+C67+C66+C68+C69</f>
        <v>19000</v>
      </c>
      <c r="D64" s="65">
        <v>0</v>
      </c>
      <c r="E64" s="269">
        <f t="shared" si="12"/>
        <v>0</v>
      </c>
      <c r="F64" s="269">
        <f t="shared" si="13"/>
        <v>19000</v>
      </c>
    </row>
    <row r="65" spans="1:6" s="233" customFormat="1" ht="25.5" x14ac:dyDescent="0.25">
      <c r="A65" s="80">
        <v>63</v>
      </c>
      <c r="B65" s="80" t="s">
        <v>26</v>
      </c>
      <c r="C65" s="65">
        <v>0</v>
      </c>
      <c r="D65" s="65">
        <v>0</v>
      </c>
      <c r="E65" s="269" t="e">
        <f t="shared" si="12"/>
        <v>#DIV/0!</v>
      </c>
      <c r="F65" s="269">
        <f t="shared" si="13"/>
        <v>0</v>
      </c>
    </row>
    <row r="66" spans="1:6" s="233" customFormat="1" x14ac:dyDescent="0.25">
      <c r="A66" s="80">
        <v>64</v>
      </c>
      <c r="B66" s="80" t="s">
        <v>60</v>
      </c>
      <c r="C66" s="65">
        <v>20</v>
      </c>
      <c r="D66" s="65">
        <v>0</v>
      </c>
      <c r="E66" s="269">
        <f t="shared" si="12"/>
        <v>0</v>
      </c>
      <c r="F66" s="269">
        <f t="shared" si="13"/>
        <v>20</v>
      </c>
    </row>
    <row r="67" spans="1:6" s="233" customFormat="1" ht="25.5" x14ac:dyDescent="0.25">
      <c r="A67" s="80">
        <v>65</v>
      </c>
      <c r="B67" s="80" t="s">
        <v>61</v>
      </c>
      <c r="C67" s="239">
        <v>3500</v>
      </c>
      <c r="D67" s="239">
        <v>0</v>
      </c>
      <c r="E67" s="269">
        <f t="shared" si="12"/>
        <v>0</v>
      </c>
      <c r="F67" s="269">
        <f t="shared" si="13"/>
        <v>3500</v>
      </c>
    </row>
    <row r="68" spans="1:6" s="233" customFormat="1" ht="25.5" x14ac:dyDescent="0.25">
      <c r="A68" s="80">
        <v>66</v>
      </c>
      <c r="B68" s="80" t="s">
        <v>62</v>
      </c>
      <c r="C68" s="239">
        <v>15480</v>
      </c>
      <c r="D68" s="239">
        <v>0</v>
      </c>
      <c r="E68" s="269">
        <f t="shared" si="12"/>
        <v>0</v>
      </c>
      <c r="F68" s="269">
        <f t="shared" si="13"/>
        <v>15480</v>
      </c>
    </row>
    <row r="69" spans="1:6" s="233" customFormat="1" x14ac:dyDescent="0.25">
      <c r="A69" s="80">
        <v>68</v>
      </c>
      <c r="B69" s="80" t="s">
        <v>64</v>
      </c>
      <c r="C69" s="239">
        <v>0</v>
      </c>
      <c r="D69" s="239">
        <v>0</v>
      </c>
      <c r="E69" s="269" t="e">
        <f t="shared" si="12"/>
        <v>#DIV/0!</v>
      </c>
      <c r="F69" s="269">
        <f t="shared" si="13"/>
        <v>0</v>
      </c>
    </row>
    <row r="70" spans="1:6" s="233" customFormat="1" x14ac:dyDescent="0.25">
      <c r="A70" s="80">
        <v>7</v>
      </c>
      <c r="B70" s="60" t="s">
        <v>29</v>
      </c>
      <c r="C70" s="239">
        <v>0</v>
      </c>
      <c r="D70" s="239">
        <v>0</v>
      </c>
      <c r="E70" s="269" t="e">
        <f t="shared" si="12"/>
        <v>#DIV/0!</v>
      </c>
      <c r="F70" s="269">
        <f t="shared" si="13"/>
        <v>0</v>
      </c>
    </row>
    <row r="71" spans="1:6" s="233" customFormat="1" x14ac:dyDescent="0.25">
      <c r="A71" s="80">
        <v>72</v>
      </c>
      <c r="B71" s="60" t="s">
        <v>30</v>
      </c>
      <c r="C71" s="239">
        <v>0</v>
      </c>
      <c r="D71" s="239">
        <v>0</v>
      </c>
      <c r="E71" s="269" t="e">
        <f t="shared" si="12"/>
        <v>#DIV/0!</v>
      </c>
      <c r="F71" s="269">
        <f t="shared" si="13"/>
        <v>0</v>
      </c>
    </row>
    <row r="72" spans="1:6" s="233" customFormat="1" x14ac:dyDescent="0.25">
      <c r="A72" s="80">
        <v>93</v>
      </c>
      <c r="B72" s="81" t="s">
        <v>81</v>
      </c>
      <c r="C72" s="239">
        <v>2000</v>
      </c>
      <c r="D72" s="239">
        <v>0</v>
      </c>
      <c r="E72" s="269">
        <f t="shared" si="12"/>
        <v>0</v>
      </c>
      <c r="F72" s="269">
        <f t="shared" si="13"/>
        <v>2000</v>
      </c>
    </row>
    <row r="73" spans="1:6" x14ac:dyDescent="0.25">
      <c r="A73" s="37">
        <v>4</v>
      </c>
      <c r="B73" s="34" t="s">
        <v>55</v>
      </c>
      <c r="C73" s="240">
        <v>12500</v>
      </c>
      <c r="D73" s="240">
        <v>0</v>
      </c>
      <c r="E73" s="269">
        <f t="shared" si="12"/>
        <v>0</v>
      </c>
      <c r="F73" s="269">
        <f t="shared" si="13"/>
        <v>12500</v>
      </c>
    </row>
    <row r="74" spans="1:6" x14ac:dyDescent="0.25">
      <c r="A74" s="46">
        <v>43</v>
      </c>
      <c r="B74" s="38" t="s">
        <v>772</v>
      </c>
      <c r="C74" s="239">
        <v>12500</v>
      </c>
      <c r="D74" s="239">
        <v>0</v>
      </c>
      <c r="E74" s="269">
        <f t="shared" si="12"/>
        <v>0</v>
      </c>
      <c r="F74" s="269">
        <f t="shared" si="13"/>
        <v>12500</v>
      </c>
    </row>
    <row r="75" spans="1:6" s="233" customFormat="1" x14ac:dyDescent="0.25">
      <c r="A75" s="80">
        <v>6</v>
      </c>
      <c r="B75" s="80" t="s">
        <v>25</v>
      </c>
      <c r="C75" s="239">
        <v>12500</v>
      </c>
      <c r="D75" s="239">
        <v>0</v>
      </c>
      <c r="E75" s="269">
        <f t="shared" si="12"/>
        <v>0</v>
      </c>
      <c r="F75" s="269">
        <f t="shared" si="13"/>
        <v>12500</v>
      </c>
    </row>
    <row r="76" spans="1:6" s="233" customFormat="1" ht="25.5" x14ac:dyDescent="0.25">
      <c r="A76" s="80">
        <v>65</v>
      </c>
      <c r="B76" s="80" t="s">
        <v>61</v>
      </c>
      <c r="C76" s="239">
        <v>12500</v>
      </c>
      <c r="D76" s="239">
        <v>0</v>
      </c>
      <c r="E76" s="269">
        <f t="shared" si="12"/>
        <v>0</v>
      </c>
      <c r="F76" s="269">
        <f t="shared" si="13"/>
        <v>12500</v>
      </c>
    </row>
    <row r="77" spans="1:6" s="233" customFormat="1" x14ac:dyDescent="0.25">
      <c r="A77" s="80">
        <v>94</v>
      </c>
      <c r="B77" s="81" t="s">
        <v>83</v>
      </c>
      <c r="C77" s="239">
        <v>0</v>
      </c>
      <c r="D77" s="239">
        <v>0</v>
      </c>
      <c r="E77" s="269" t="e">
        <f t="shared" si="12"/>
        <v>#DIV/0!</v>
      </c>
      <c r="F77" s="269">
        <f t="shared" si="13"/>
        <v>0</v>
      </c>
    </row>
    <row r="78" spans="1:6" s="233" customFormat="1" x14ac:dyDescent="0.25">
      <c r="A78" s="82">
        <v>5</v>
      </c>
      <c r="B78" s="84" t="s">
        <v>87</v>
      </c>
      <c r="C78" s="216">
        <f t="shared" ref="C78" si="14">C79+C83+C87</f>
        <v>1540000</v>
      </c>
      <c r="D78" s="216">
        <v>0</v>
      </c>
      <c r="E78" s="269">
        <f t="shared" si="12"/>
        <v>0</v>
      </c>
      <c r="F78" s="269">
        <f t="shared" si="13"/>
        <v>1540000</v>
      </c>
    </row>
    <row r="79" spans="1:6" s="233" customFormat="1" x14ac:dyDescent="0.25">
      <c r="A79" s="86">
        <v>52</v>
      </c>
      <c r="B79" s="85" t="s">
        <v>769</v>
      </c>
      <c r="C79" s="241">
        <f>C80+C82</f>
        <v>1500000</v>
      </c>
      <c r="D79" s="241">
        <v>0</v>
      </c>
      <c r="E79" s="269">
        <f t="shared" si="12"/>
        <v>0</v>
      </c>
      <c r="F79" s="269">
        <f t="shared" si="13"/>
        <v>1500000</v>
      </c>
    </row>
    <row r="80" spans="1:6" s="233" customFormat="1" x14ac:dyDescent="0.25">
      <c r="A80" s="80">
        <v>6</v>
      </c>
      <c r="B80" s="80" t="s">
        <v>25</v>
      </c>
      <c r="C80" s="242">
        <v>1498625</v>
      </c>
      <c r="D80" s="238">
        <v>0</v>
      </c>
      <c r="E80" s="269">
        <f t="shared" si="12"/>
        <v>0</v>
      </c>
      <c r="F80" s="269">
        <f t="shared" si="13"/>
        <v>1498625</v>
      </c>
    </row>
    <row r="81" spans="1:6" s="233" customFormat="1" ht="25.5" x14ac:dyDescent="0.25">
      <c r="A81" s="80">
        <v>63</v>
      </c>
      <c r="B81" s="80" t="s">
        <v>26</v>
      </c>
      <c r="C81" s="242">
        <v>1498625</v>
      </c>
      <c r="D81" s="238">
        <v>0</v>
      </c>
      <c r="E81" s="269">
        <f t="shared" si="12"/>
        <v>0</v>
      </c>
      <c r="F81" s="269">
        <f t="shared" si="13"/>
        <v>1498625</v>
      </c>
    </row>
    <row r="82" spans="1:6" s="233" customFormat="1" x14ac:dyDescent="0.25">
      <c r="A82" s="80">
        <v>952</v>
      </c>
      <c r="B82" s="81" t="s">
        <v>84</v>
      </c>
      <c r="C82" s="242">
        <v>1375</v>
      </c>
      <c r="D82" s="242">
        <v>0</v>
      </c>
      <c r="E82" s="269">
        <f t="shared" si="12"/>
        <v>0</v>
      </c>
      <c r="F82" s="269">
        <f t="shared" si="13"/>
        <v>1375</v>
      </c>
    </row>
    <row r="83" spans="1:6" s="233" customFormat="1" x14ac:dyDescent="0.25">
      <c r="A83" s="86">
        <v>54</v>
      </c>
      <c r="B83" s="85" t="s">
        <v>770</v>
      </c>
      <c r="C83" s="241">
        <v>12000</v>
      </c>
      <c r="D83" s="241">
        <v>0</v>
      </c>
      <c r="E83" s="269">
        <f t="shared" si="12"/>
        <v>0</v>
      </c>
      <c r="F83" s="269">
        <f t="shared" si="13"/>
        <v>12000</v>
      </c>
    </row>
    <row r="84" spans="1:6" s="233" customFormat="1" x14ac:dyDescent="0.25">
      <c r="A84" s="80">
        <v>6</v>
      </c>
      <c r="B84" s="80" t="s">
        <v>25</v>
      </c>
      <c r="C84" s="242">
        <v>12000</v>
      </c>
      <c r="D84" s="242">
        <v>0</v>
      </c>
      <c r="E84" s="269">
        <f t="shared" si="12"/>
        <v>0</v>
      </c>
      <c r="F84" s="269">
        <f t="shared" si="13"/>
        <v>12000</v>
      </c>
    </row>
    <row r="85" spans="1:6" s="233" customFormat="1" ht="25.5" x14ac:dyDescent="0.25">
      <c r="A85" s="80">
        <v>63</v>
      </c>
      <c r="B85" s="80" t="s">
        <v>26</v>
      </c>
      <c r="C85" s="242">
        <v>12000</v>
      </c>
      <c r="D85" s="242">
        <v>0</v>
      </c>
      <c r="E85" s="269">
        <f t="shared" si="12"/>
        <v>0</v>
      </c>
      <c r="F85" s="269">
        <f t="shared" si="13"/>
        <v>12000</v>
      </c>
    </row>
    <row r="86" spans="1:6" s="233" customFormat="1" x14ac:dyDescent="0.25">
      <c r="A86" s="80">
        <v>954</v>
      </c>
      <c r="B86" s="81" t="s">
        <v>757</v>
      </c>
      <c r="C86" s="242">
        <v>0</v>
      </c>
      <c r="D86" s="242">
        <v>0</v>
      </c>
      <c r="E86" s="269" t="e">
        <f t="shared" si="12"/>
        <v>#DIV/0!</v>
      </c>
      <c r="F86" s="269">
        <f t="shared" si="13"/>
        <v>0</v>
      </c>
    </row>
    <row r="87" spans="1:6" s="233" customFormat="1" x14ac:dyDescent="0.25">
      <c r="A87" s="86">
        <v>57</v>
      </c>
      <c r="B87" s="85" t="s">
        <v>771</v>
      </c>
      <c r="C87" s="241">
        <f>C88+C92</f>
        <v>28000</v>
      </c>
      <c r="D87" s="241">
        <v>0</v>
      </c>
      <c r="E87" s="269">
        <f t="shared" si="12"/>
        <v>0</v>
      </c>
      <c r="F87" s="269">
        <f t="shared" si="13"/>
        <v>28000</v>
      </c>
    </row>
    <row r="88" spans="1:6" s="233" customFormat="1" x14ac:dyDescent="0.25">
      <c r="A88" s="80">
        <v>6</v>
      </c>
      <c r="B88" s="80" t="s">
        <v>25</v>
      </c>
      <c r="C88" s="242">
        <f>C89+C90+C91</f>
        <v>25000</v>
      </c>
      <c r="D88" s="242">
        <v>0</v>
      </c>
      <c r="E88" s="269">
        <f t="shared" si="12"/>
        <v>0</v>
      </c>
      <c r="F88" s="269">
        <f t="shared" si="13"/>
        <v>25000</v>
      </c>
    </row>
    <row r="89" spans="1:6" s="233" customFormat="1" ht="25.5" x14ac:dyDescent="0.25">
      <c r="A89" s="80">
        <v>63</v>
      </c>
      <c r="B89" s="80" t="s">
        <v>26</v>
      </c>
      <c r="C89" s="242">
        <v>24950</v>
      </c>
      <c r="D89" s="238">
        <v>0</v>
      </c>
      <c r="E89" s="269">
        <f t="shared" si="12"/>
        <v>0</v>
      </c>
      <c r="F89" s="269">
        <f t="shared" si="13"/>
        <v>24950</v>
      </c>
    </row>
    <row r="90" spans="1:6" s="233" customFormat="1" x14ac:dyDescent="0.25">
      <c r="A90" s="80">
        <v>64</v>
      </c>
      <c r="B90" s="80" t="s">
        <v>60</v>
      </c>
      <c r="C90" s="242">
        <v>50</v>
      </c>
      <c r="D90" s="238">
        <v>0</v>
      </c>
      <c r="E90" s="269">
        <f t="shared" si="12"/>
        <v>0</v>
      </c>
      <c r="F90" s="269">
        <f t="shared" si="13"/>
        <v>50</v>
      </c>
    </row>
    <row r="91" spans="1:6" s="233" customFormat="1" ht="25.5" x14ac:dyDescent="0.25">
      <c r="A91" s="80">
        <v>67</v>
      </c>
      <c r="B91" s="80" t="s">
        <v>79</v>
      </c>
      <c r="C91" s="242">
        <v>0</v>
      </c>
      <c r="D91" s="238">
        <v>0</v>
      </c>
      <c r="E91" s="269" t="e">
        <f t="shared" si="12"/>
        <v>#DIV/0!</v>
      </c>
      <c r="F91" s="269">
        <f t="shared" si="13"/>
        <v>0</v>
      </c>
    </row>
    <row r="92" spans="1:6" s="233" customFormat="1" x14ac:dyDescent="0.25">
      <c r="A92" s="80">
        <v>957</v>
      </c>
      <c r="B92" s="81" t="s">
        <v>85</v>
      </c>
      <c r="C92" s="242">
        <v>3000</v>
      </c>
      <c r="D92" s="238">
        <v>0</v>
      </c>
      <c r="E92" s="269">
        <f t="shared" si="12"/>
        <v>0</v>
      </c>
      <c r="F92" s="269">
        <f t="shared" si="13"/>
        <v>3000</v>
      </c>
    </row>
    <row r="93" spans="1:6" s="233" customFormat="1" ht="15" customHeight="1" x14ac:dyDescent="0.25">
      <c r="A93" s="82">
        <v>6</v>
      </c>
      <c r="B93" s="83" t="s">
        <v>89</v>
      </c>
      <c r="C93" s="242"/>
      <c r="D93" s="238">
        <v>0</v>
      </c>
      <c r="E93" s="269" t="e">
        <f t="shared" si="12"/>
        <v>#DIV/0!</v>
      </c>
      <c r="F93" s="269">
        <f t="shared" si="13"/>
        <v>0</v>
      </c>
    </row>
    <row r="94" spans="1:6" s="233" customFormat="1" x14ac:dyDescent="0.25">
      <c r="A94" s="86">
        <v>62</v>
      </c>
      <c r="B94" s="261" t="s">
        <v>768</v>
      </c>
      <c r="C94" s="241">
        <f>C95+C97</f>
        <v>5000</v>
      </c>
      <c r="D94" s="241">
        <v>0</v>
      </c>
      <c r="E94" s="269">
        <f t="shared" si="12"/>
        <v>0</v>
      </c>
      <c r="F94" s="269">
        <f t="shared" si="13"/>
        <v>5000</v>
      </c>
    </row>
    <row r="95" spans="1:6" s="233" customFormat="1" x14ac:dyDescent="0.25">
      <c r="A95" s="80">
        <v>6</v>
      </c>
      <c r="B95" s="80" t="s">
        <v>25</v>
      </c>
      <c r="C95" s="242">
        <v>3250</v>
      </c>
      <c r="D95" s="242">
        <v>0</v>
      </c>
      <c r="E95" s="269">
        <f t="shared" si="12"/>
        <v>0</v>
      </c>
      <c r="F95" s="269">
        <f t="shared" si="13"/>
        <v>3250</v>
      </c>
    </row>
    <row r="96" spans="1:6" s="233" customFormat="1" ht="25.5" x14ac:dyDescent="0.25">
      <c r="A96" s="80">
        <v>66</v>
      </c>
      <c r="B96" s="80" t="s">
        <v>62</v>
      </c>
      <c r="C96" s="242">
        <v>3250</v>
      </c>
      <c r="D96" s="242">
        <v>0</v>
      </c>
      <c r="E96" s="269">
        <f t="shared" si="12"/>
        <v>0</v>
      </c>
      <c r="F96" s="269">
        <f t="shared" si="13"/>
        <v>3250</v>
      </c>
    </row>
    <row r="97" spans="1:6" s="233" customFormat="1" x14ac:dyDescent="0.25">
      <c r="A97" s="80">
        <v>96</v>
      </c>
      <c r="B97" s="81" t="s">
        <v>86</v>
      </c>
      <c r="C97" s="242">
        <v>1750</v>
      </c>
      <c r="D97" s="242">
        <v>0</v>
      </c>
      <c r="E97" s="269">
        <f t="shared" si="12"/>
        <v>0</v>
      </c>
      <c r="F97" s="269">
        <f t="shared" si="13"/>
        <v>1750</v>
      </c>
    </row>
    <row r="99" spans="1:6" ht="38.25" x14ac:dyDescent="0.25">
      <c r="A99" s="227" t="s">
        <v>39</v>
      </c>
      <c r="B99" s="228" t="s">
        <v>21</v>
      </c>
      <c r="C99" s="229" t="s">
        <v>59</v>
      </c>
      <c r="D99" s="263" t="s">
        <v>791</v>
      </c>
      <c r="E99" s="263" t="s">
        <v>792</v>
      </c>
      <c r="F99" s="263" t="s">
        <v>793</v>
      </c>
    </row>
    <row r="100" spans="1:6" x14ac:dyDescent="0.25">
      <c r="A100" s="230">
        <v>1</v>
      </c>
      <c r="B100" s="230">
        <v>2</v>
      </c>
      <c r="C100" s="230">
        <v>3</v>
      </c>
      <c r="D100" s="230">
        <v>4</v>
      </c>
      <c r="E100" s="230">
        <v>5</v>
      </c>
      <c r="F100" s="230">
        <v>6</v>
      </c>
    </row>
    <row r="101" spans="1:6" x14ac:dyDescent="0.25">
      <c r="A101" s="34"/>
      <c r="B101" s="34" t="s">
        <v>31</v>
      </c>
      <c r="C101" s="271">
        <f>C103+C115+C124+C130+C140+C146+C156</f>
        <v>1728228.1400000001</v>
      </c>
      <c r="D101" s="271">
        <f>D102</f>
        <v>2313.14</v>
      </c>
      <c r="E101" s="271">
        <f t="shared" ref="E101" si="15">D101/C101*100</f>
        <v>0.13384459762355216</v>
      </c>
      <c r="F101" s="271">
        <f t="shared" ref="F101" si="16">C101+D101</f>
        <v>1730541.28</v>
      </c>
    </row>
    <row r="102" spans="1:6" s="233" customFormat="1" x14ac:dyDescent="0.25">
      <c r="A102" s="79"/>
      <c r="B102" s="78" t="s">
        <v>95</v>
      </c>
      <c r="C102" s="271">
        <f>C105+C111+C117+C122+C126+C131+C136+C141+C144+C147+C151+C157+C159</f>
        <v>1728228.1400000001</v>
      </c>
      <c r="D102" s="271">
        <f>D103</f>
        <v>2313.14</v>
      </c>
      <c r="E102" s="271">
        <f t="shared" ref="E102:E160" si="17">D102/C102*100</f>
        <v>0.13384459762355216</v>
      </c>
      <c r="F102" s="271">
        <f t="shared" ref="F102:F160" si="18">C102+D102</f>
        <v>1730541.28</v>
      </c>
    </row>
    <row r="103" spans="1:6" x14ac:dyDescent="0.25">
      <c r="A103" s="34">
        <v>1</v>
      </c>
      <c r="B103" s="34" t="s">
        <v>38</v>
      </c>
      <c r="C103" s="232">
        <f>C104</f>
        <v>149728.14000000001</v>
      </c>
      <c r="D103" s="232">
        <f>D104</f>
        <v>2313.14</v>
      </c>
      <c r="E103" s="271">
        <f t="shared" si="17"/>
        <v>1.5448932979465315</v>
      </c>
      <c r="F103" s="271">
        <f t="shared" si="18"/>
        <v>152041.28000000003</v>
      </c>
    </row>
    <row r="104" spans="1:6" x14ac:dyDescent="0.25">
      <c r="A104" s="45">
        <v>11</v>
      </c>
      <c r="B104" s="35" t="s">
        <v>774</v>
      </c>
      <c r="C104" s="232">
        <f>C105+C111</f>
        <v>149728.14000000001</v>
      </c>
      <c r="D104" s="232">
        <f>D105</f>
        <v>2313.14</v>
      </c>
      <c r="E104" s="271">
        <f t="shared" si="17"/>
        <v>1.5448932979465315</v>
      </c>
      <c r="F104" s="271">
        <f t="shared" si="18"/>
        <v>152041.28000000003</v>
      </c>
    </row>
    <row r="105" spans="1:6" s="233" customFormat="1" x14ac:dyDescent="0.25">
      <c r="A105" s="80">
        <v>3</v>
      </c>
      <c r="B105" s="80" t="s">
        <v>32</v>
      </c>
      <c r="C105" s="219">
        <f>C106+C107+C108+C110+C109</f>
        <v>136228.14000000001</v>
      </c>
      <c r="D105" s="219">
        <f>D107+D108</f>
        <v>2313.14</v>
      </c>
      <c r="E105" s="271">
        <f t="shared" si="17"/>
        <v>1.6979898573084822</v>
      </c>
      <c r="F105" s="271">
        <f t="shared" si="18"/>
        <v>138541.28000000003</v>
      </c>
    </row>
    <row r="106" spans="1:6" s="233" customFormat="1" x14ac:dyDescent="0.25">
      <c r="A106" s="80">
        <v>31</v>
      </c>
      <c r="B106" s="80" t="s">
        <v>33</v>
      </c>
      <c r="C106" s="219">
        <v>0</v>
      </c>
      <c r="D106" s="219">
        <v>0</v>
      </c>
      <c r="E106" s="271" t="e">
        <f t="shared" si="17"/>
        <v>#DIV/0!</v>
      </c>
      <c r="F106" s="271">
        <f t="shared" si="18"/>
        <v>0</v>
      </c>
    </row>
    <row r="107" spans="1:6" s="233" customFormat="1" x14ac:dyDescent="0.25">
      <c r="A107" s="80">
        <v>32</v>
      </c>
      <c r="B107" s="80" t="s">
        <v>34</v>
      </c>
      <c r="C107" s="219">
        <f>124760.64-3800+13237.5</f>
        <v>134198.14000000001</v>
      </c>
      <c r="D107" s="219">
        <v>2463.14</v>
      </c>
      <c r="E107" s="271">
        <f t="shared" si="17"/>
        <v>1.8354501783705794</v>
      </c>
      <c r="F107" s="271">
        <f t="shared" si="18"/>
        <v>136661.28000000003</v>
      </c>
    </row>
    <row r="108" spans="1:6" s="233" customFormat="1" x14ac:dyDescent="0.25">
      <c r="A108" s="80">
        <v>34</v>
      </c>
      <c r="B108" s="80" t="s">
        <v>90</v>
      </c>
      <c r="C108" s="219">
        <v>1100</v>
      </c>
      <c r="D108" s="219">
        <v>-150</v>
      </c>
      <c r="E108" s="271">
        <f t="shared" si="17"/>
        <v>-13.636363636363635</v>
      </c>
      <c r="F108" s="271">
        <f t="shared" si="18"/>
        <v>950</v>
      </c>
    </row>
    <row r="109" spans="1:6" ht="26.25" x14ac:dyDescent="0.25">
      <c r="A109" s="36">
        <v>37</v>
      </c>
      <c r="B109" s="249" t="s">
        <v>744</v>
      </c>
      <c r="C109" s="219">
        <v>930</v>
      </c>
      <c r="D109" s="219">
        <v>0</v>
      </c>
      <c r="E109" s="271">
        <f t="shared" si="17"/>
        <v>0</v>
      </c>
      <c r="F109" s="271">
        <f t="shared" si="18"/>
        <v>930</v>
      </c>
    </row>
    <row r="110" spans="1:6" s="233" customFormat="1" x14ac:dyDescent="0.25">
      <c r="A110" s="80">
        <v>38</v>
      </c>
      <c r="B110" s="80" t="s">
        <v>74</v>
      </c>
      <c r="C110" s="219">
        <v>0</v>
      </c>
      <c r="D110" s="219">
        <v>0</v>
      </c>
      <c r="E110" s="271" t="e">
        <f t="shared" si="17"/>
        <v>#DIV/0!</v>
      </c>
      <c r="F110" s="271">
        <f t="shared" si="18"/>
        <v>0</v>
      </c>
    </row>
    <row r="111" spans="1:6" s="233" customFormat="1" x14ac:dyDescent="0.25">
      <c r="A111" s="80">
        <v>4</v>
      </c>
      <c r="B111" s="80" t="s">
        <v>35</v>
      </c>
      <c r="C111" s="219">
        <f>30000-20000+3500</f>
        <v>13500</v>
      </c>
      <c r="D111" s="219">
        <v>0</v>
      </c>
      <c r="E111" s="271">
        <f t="shared" si="17"/>
        <v>0</v>
      </c>
      <c r="F111" s="271">
        <f t="shared" si="18"/>
        <v>13500</v>
      </c>
    </row>
    <row r="112" spans="1:6" s="233" customFormat="1" x14ac:dyDescent="0.25">
      <c r="A112" s="80">
        <v>42</v>
      </c>
      <c r="B112" s="80" t="s">
        <v>75</v>
      </c>
      <c r="C112" s="219">
        <f>30000-20000+3500</f>
        <v>13500</v>
      </c>
      <c r="D112" s="219">
        <v>0</v>
      </c>
      <c r="E112" s="271">
        <f t="shared" si="17"/>
        <v>0</v>
      </c>
      <c r="F112" s="271">
        <f t="shared" si="18"/>
        <v>13500</v>
      </c>
    </row>
    <row r="113" spans="1:6" s="233" customFormat="1" x14ac:dyDescent="0.25">
      <c r="A113" s="80">
        <v>45</v>
      </c>
      <c r="B113" s="80" t="s">
        <v>76</v>
      </c>
      <c r="C113" s="219">
        <v>0</v>
      </c>
      <c r="D113" s="219">
        <v>0</v>
      </c>
      <c r="E113" s="271" t="e">
        <f t="shared" si="17"/>
        <v>#DIV/0!</v>
      </c>
      <c r="F113" s="271">
        <f t="shared" si="18"/>
        <v>0</v>
      </c>
    </row>
    <row r="114" spans="1:6" s="233" customFormat="1" ht="24" customHeight="1" x14ac:dyDescent="0.25">
      <c r="A114" s="80">
        <v>91</v>
      </c>
      <c r="B114" s="81" t="s">
        <v>93</v>
      </c>
      <c r="C114" s="219">
        <v>0</v>
      </c>
      <c r="D114" s="219">
        <v>0</v>
      </c>
      <c r="E114" s="271" t="e">
        <f t="shared" si="17"/>
        <v>#DIV/0!</v>
      </c>
      <c r="F114" s="271">
        <f t="shared" si="18"/>
        <v>0</v>
      </c>
    </row>
    <row r="115" spans="1:6" x14ac:dyDescent="0.25">
      <c r="A115" s="37">
        <v>3</v>
      </c>
      <c r="B115" s="34" t="s">
        <v>41</v>
      </c>
      <c r="C115" s="232">
        <f>C116</f>
        <v>21000</v>
      </c>
      <c r="D115" s="232">
        <v>0</v>
      </c>
      <c r="E115" s="271">
        <f t="shared" si="17"/>
        <v>0</v>
      </c>
      <c r="F115" s="271">
        <f t="shared" si="18"/>
        <v>21000</v>
      </c>
    </row>
    <row r="116" spans="1:6" x14ac:dyDescent="0.25">
      <c r="A116" s="46">
        <v>31</v>
      </c>
      <c r="B116" s="38" t="s">
        <v>773</v>
      </c>
      <c r="C116" s="232">
        <f>C117+C122</f>
        <v>21000</v>
      </c>
      <c r="D116" s="232">
        <v>0</v>
      </c>
      <c r="E116" s="271">
        <f t="shared" si="17"/>
        <v>0</v>
      </c>
      <c r="F116" s="271">
        <f t="shared" si="18"/>
        <v>21000</v>
      </c>
    </row>
    <row r="117" spans="1:6" s="233" customFormat="1" x14ac:dyDescent="0.25">
      <c r="A117" s="80">
        <v>3</v>
      </c>
      <c r="B117" s="80" t="s">
        <v>32</v>
      </c>
      <c r="C117" s="219">
        <f>C118+C119+C120+C121</f>
        <v>17200</v>
      </c>
      <c r="D117" s="219">
        <v>0</v>
      </c>
      <c r="E117" s="271">
        <f t="shared" si="17"/>
        <v>0</v>
      </c>
      <c r="F117" s="271">
        <f t="shared" si="18"/>
        <v>17200</v>
      </c>
    </row>
    <row r="118" spans="1:6" s="233" customFormat="1" x14ac:dyDescent="0.25">
      <c r="A118" s="80">
        <v>31</v>
      </c>
      <c r="B118" s="80" t="s">
        <v>33</v>
      </c>
      <c r="C118" s="219">
        <v>0</v>
      </c>
      <c r="D118" s="219">
        <v>0</v>
      </c>
      <c r="E118" s="271" t="e">
        <f t="shared" si="17"/>
        <v>#DIV/0!</v>
      </c>
      <c r="F118" s="271">
        <f t="shared" si="18"/>
        <v>0</v>
      </c>
    </row>
    <row r="119" spans="1:6" s="233" customFormat="1" x14ac:dyDescent="0.25">
      <c r="A119" s="80">
        <v>32</v>
      </c>
      <c r="B119" s="80" t="s">
        <v>34</v>
      </c>
      <c r="C119" s="219">
        <v>16945</v>
      </c>
      <c r="D119" s="219">
        <v>0</v>
      </c>
      <c r="E119" s="271">
        <f t="shared" si="17"/>
        <v>0</v>
      </c>
      <c r="F119" s="271">
        <f t="shared" si="18"/>
        <v>16945</v>
      </c>
    </row>
    <row r="120" spans="1:6" s="233" customFormat="1" x14ac:dyDescent="0.25">
      <c r="A120" s="80">
        <v>34</v>
      </c>
      <c r="B120" s="80" t="s">
        <v>90</v>
      </c>
      <c r="C120" s="219">
        <v>250</v>
      </c>
      <c r="D120" s="219">
        <v>0</v>
      </c>
      <c r="E120" s="271">
        <f t="shared" si="17"/>
        <v>0</v>
      </c>
      <c r="F120" s="271">
        <f t="shared" si="18"/>
        <v>250</v>
      </c>
    </row>
    <row r="121" spans="1:6" s="233" customFormat="1" x14ac:dyDescent="0.25">
      <c r="A121" s="80">
        <v>38</v>
      </c>
      <c r="B121" s="80" t="s">
        <v>74</v>
      </c>
      <c r="C121" s="219">
        <v>5</v>
      </c>
      <c r="D121" s="219">
        <v>0</v>
      </c>
      <c r="E121" s="271">
        <f t="shared" si="17"/>
        <v>0</v>
      </c>
      <c r="F121" s="271">
        <f t="shared" si="18"/>
        <v>5</v>
      </c>
    </row>
    <row r="122" spans="1:6" s="233" customFormat="1" x14ac:dyDescent="0.25">
      <c r="A122" s="80">
        <v>4</v>
      </c>
      <c r="B122" s="80" t="s">
        <v>35</v>
      </c>
      <c r="C122" s="219">
        <v>3800</v>
      </c>
      <c r="D122" s="219">
        <v>0</v>
      </c>
      <c r="E122" s="271">
        <f t="shared" si="17"/>
        <v>0</v>
      </c>
      <c r="F122" s="271">
        <f t="shared" si="18"/>
        <v>3800</v>
      </c>
    </row>
    <row r="123" spans="1:6" s="233" customFormat="1" x14ac:dyDescent="0.25">
      <c r="A123" s="80">
        <v>42</v>
      </c>
      <c r="B123" s="80" t="s">
        <v>75</v>
      </c>
      <c r="C123" s="219">
        <v>3800</v>
      </c>
      <c r="D123" s="219">
        <v>0</v>
      </c>
      <c r="E123" s="271">
        <f t="shared" si="17"/>
        <v>0</v>
      </c>
      <c r="F123" s="271">
        <f t="shared" si="18"/>
        <v>3800</v>
      </c>
    </row>
    <row r="124" spans="1:6" x14ac:dyDescent="0.25">
      <c r="A124" s="37">
        <v>4</v>
      </c>
      <c r="B124" s="34" t="s">
        <v>55</v>
      </c>
      <c r="C124" s="232">
        <v>12500</v>
      </c>
      <c r="D124" s="232">
        <v>0</v>
      </c>
      <c r="E124" s="271">
        <f t="shared" si="17"/>
        <v>0</v>
      </c>
      <c r="F124" s="271">
        <f t="shared" si="18"/>
        <v>12500</v>
      </c>
    </row>
    <row r="125" spans="1:6" x14ac:dyDescent="0.25">
      <c r="A125" s="46">
        <v>43</v>
      </c>
      <c r="B125" s="38" t="s">
        <v>772</v>
      </c>
      <c r="C125" s="232">
        <v>12500</v>
      </c>
      <c r="D125" s="232">
        <v>0</v>
      </c>
      <c r="E125" s="271">
        <f t="shared" si="17"/>
        <v>0</v>
      </c>
      <c r="F125" s="271">
        <f t="shared" si="18"/>
        <v>12500</v>
      </c>
    </row>
    <row r="126" spans="1:6" s="233" customFormat="1" x14ac:dyDescent="0.25">
      <c r="A126" s="80">
        <v>3</v>
      </c>
      <c r="B126" s="80" t="s">
        <v>32</v>
      </c>
      <c r="C126" s="219">
        <v>12500</v>
      </c>
      <c r="D126" s="219">
        <v>0</v>
      </c>
      <c r="E126" s="271">
        <f t="shared" si="17"/>
        <v>0</v>
      </c>
      <c r="F126" s="271">
        <f t="shared" si="18"/>
        <v>12500</v>
      </c>
    </row>
    <row r="127" spans="1:6" s="233" customFormat="1" x14ac:dyDescent="0.25">
      <c r="A127" s="80">
        <v>32</v>
      </c>
      <c r="B127" s="80" t="s">
        <v>34</v>
      </c>
      <c r="C127" s="219">
        <v>12500</v>
      </c>
      <c r="D127" s="219">
        <v>0</v>
      </c>
      <c r="E127" s="271">
        <f t="shared" si="17"/>
        <v>0</v>
      </c>
      <c r="F127" s="271">
        <f t="shared" si="18"/>
        <v>12500</v>
      </c>
    </row>
    <row r="128" spans="1:6" s="233" customFormat="1" ht="20.25" customHeight="1" x14ac:dyDescent="0.25">
      <c r="A128" s="80">
        <v>94</v>
      </c>
      <c r="B128" s="81" t="s">
        <v>94</v>
      </c>
      <c r="C128" s="219">
        <v>0</v>
      </c>
      <c r="D128" s="219">
        <v>0</v>
      </c>
      <c r="E128" s="271" t="e">
        <f t="shared" si="17"/>
        <v>#DIV/0!</v>
      </c>
      <c r="F128" s="271">
        <f t="shared" si="18"/>
        <v>0</v>
      </c>
    </row>
    <row r="129" spans="1:6" s="233" customFormat="1" ht="15" customHeight="1" x14ac:dyDescent="0.25">
      <c r="A129" s="82">
        <v>5</v>
      </c>
      <c r="B129" s="84" t="s">
        <v>87</v>
      </c>
      <c r="C129" s="272"/>
      <c r="D129" s="219">
        <v>0</v>
      </c>
      <c r="E129" s="271" t="e">
        <f t="shared" si="17"/>
        <v>#DIV/0!</v>
      </c>
      <c r="F129" s="271">
        <f t="shared" si="18"/>
        <v>0</v>
      </c>
    </row>
    <row r="130" spans="1:6" s="233" customFormat="1" x14ac:dyDescent="0.25">
      <c r="A130" s="86">
        <v>52</v>
      </c>
      <c r="B130" s="85" t="s">
        <v>769</v>
      </c>
      <c r="C130" s="232">
        <f>C131+C136</f>
        <v>1500000</v>
      </c>
      <c r="D130" s="232">
        <v>0</v>
      </c>
      <c r="E130" s="271">
        <f t="shared" si="17"/>
        <v>0</v>
      </c>
      <c r="F130" s="271">
        <f t="shared" si="18"/>
        <v>1500000</v>
      </c>
    </row>
    <row r="131" spans="1:6" s="233" customFormat="1" x14ac:dyDescent="0.25">
      <c r="A131" s="80">
        <v>3</v>
      </c>
      <c r="B131" s="80" t="s">
        <v>32</v>
      </c>
      <c r="C131" s="219">
        <f>C132+C133+C134+C135</f>
        <v>1499000</v>
      </c>
      <c r="D131" s="219">
        <v>0</v>
      </c>
      <c r="E131" s="271">
        <f t="shared" si="17"/>
        <v>0</v>
      </c>
      <c r="F131" s="271">
        <f t="shared" si="18"/>
        <v>1499000</v>
      </c>
    </row>
    <row r="132" spans="1:6" s="233" customFormat="1" x14ac:dyDescent="0.25">
      <c r="A132" s="80">
        <v>31</v>
      </c>
      <c r="B132" s="80" t="s">
        <v>33</v>
      </c>
      <c r="C132" s="219">
        <v>1493645</v>
      </c>
      <c r="D132" s="219">
        <v>0</v>
      </c>
      <c r="E132" s="271">
        <f t="shared" si="17"/>
        <v>0</v>
      </c>
      <c r="F132" s="271">
        <f t="shared" si="18"/>
        <v>1493645</v>
      </c>
    </row>
    <row r="133" spans="1:6" s="233" customFormat="1" x14ac:dyDescent="0.25">
      <c r="A133" s="80">
        <v>32</v>
      </c>
      <c r="B133" s="80" t="s">
        <v>34</v>
      </c>
      <c r="C133" s="219">
        <v>4920</v>
      </c>
      <c r="D133" s="219">
        <v>0</v>
      </c>
      <c r="E133" s="271">
        <f t="shared" si="17"/>
        <v>0</v>
      </c>
      <c r="F133" s="271">
        <f t="shared" si="18"/>
        <v>4920</v>
      </c>
    </row>
    <row r="134" spans="1:6" s="233" customFormat="1" x14ac:dyDescent="0.25">
      <c r="A134" s="80">
        <v>34</v>
      </c>
      <c r="B134" s="80" t="s">
        <v>90</v>
      </c>
      <c r="C134" s="219">
        <v>0</v>
      </c>
      <c r="D134" s="219">
        <v>0</v>
      </c>
      <c r="E134" s="271" t="e">
        <f t="shared" si="17"/>
        <v>#DIV/0!</v>
      </c>
      <c r="F134" s="271">
        <f t="shared" si="18"/>
        <v>0</v>
      </c>
    </row>
    <row r="135" spans="1:6" s="233" customFormat="1" x14ac:dyDescent="0.25">
      <c r="A135" s="80">
        <v>38</v>
      </c>
      <c r="B135" s="80" t="s">
        <v>74</v>
      </c>
      <c r="C135" s="219">
        <v>435</v>
      </c>
      <c r="D135" s="219">
        <v>0</v>
      </c>
      <c r="E135" s="271">
        <f t="shared" si="17"/>
        <v>0</v>
      </c>
      <c r="F135" s="271">
        <f t="shared" si="18"/>
        <v>435</v>
      </c>
    </row>
    <row r="136" spans="1:6" s="233" customFormat="1" x14ac:dyDescent="0.25">
      <c r="A136" s="80">
        <v>4</v>
      </c>
      <c r="B136" s="80" t="s">
        <v>35</v>
      </c>
      <c r="C136" s="219">
        <v>1000</v>
      </c>
      <c r="D136" s="219">
        <v>0</v>
      </c>
      <c r="E136" s="271">
        <f t="shared" si="17"/>
        <v>0</v>
      </c>
      <c r="F136" s="271">
        <f t="shared" si="18"/>
        <v>1000</v>
      </c>
    </row>
    <row r="137" spans="1:6" s="233" customFormat="1" x14ac:dyDescent="0.25">
      <c r="A137" s="80">
        <v>41</v>
      </c>
      <c r="B137" s="80" t="s">
        <v>36</v>
      </c>
      <c r="C137" s="219">
        <v>0</v>
      </c>
      <c r="D137" s="219">
        <v>0</v>
      </c>
      <c r="E137" s="271" t="e">
        <f t="shared" si="17"/>
        <v>#DIV/0!</v>
      </c>
      <c r="F137" s="271">
        <f t="shared" si="18"/>
        <v>0</v>
      </c>
    </row>
    <row r="138" spans="1:6" s="233" customFormat="1" x14ac:dyDescent="0.25">
      <c r="A138" s="80">
        <v>42</v>
      </c>
      <c r="B138" s="80" t="s">
        <v>75</v>
      </c>
      <c r="C138" s="219">
        <v>1000</v>
      </c>
      <c r="D138" s="219">
        <v>0</v>
      </c>
      <c r="E138" s="271">
        <f t="shared" si="17"/>
        <v>0</v>
      </c>
      <c r="F138" s="271">
        <f t="shared" si="18"/>
        <v>1000</v>
      </c>
    </row>
    <row r="139" spans="1:6" s="233" customFormat="1" x14ac:dyDescent="0.25">
      <c r="A139" s="80">
        <v>952</v>
      </c>
      <c r="B139" s="81" t="s">
        <v>91</v>
      </c>
      <c r="C139" s="219">
        <v>0</v>
      </c>
      <c r="D139" s="219">
        <v>0</v>
      </c>
      <c r="E139" s="271" t="e">
        <f t="shared" si="17"/>
        <v>#DIV/0!</v>
      </c>
      <c r="F139" s="271">
        <f t="shared" si="18"/>
        <v>0</v>
      </c>
    </row>
    <row r="140" spans="1:6" s="233" customFormat="1" x14ac:dyDescent="0.25">
      <c r="A140" s="86">
        <v>54</v>
      </c>
      <c r="B140" s="85" t="s">
        <v>770</v>
      </c>
      <c r="C140" s="232">
        <f>C141+C144</f>
        <v>12000</v>
      </c>
      <c r="D140" s="232">
        <v>0</v>
      </c>
      <c r="E140" s="271">
        <f t="shared" si="17"/>
        <v>0</v>
      </c>
      <c r="F140" s="271">
        <f t="shared" si="18"/>
        <v>12000</v>
      </c>
    </row>
    <row r="141" spans="1:6" s="233" customFormat="1" x14ac:dyDescent="0.25">
      <c r="A141" s="80">
        <v>3</v>
      </c>
      <c r="B141" s="80" t="s">
        <v>32</v>
      </c>
      <c r="C141" s="219">
        <v>6200</v>
      </c>
      <c r="D141" s="219">
        <v>0</v>
      </c>
      <c r="E141" s="271">
        <f t="shared" si="17"/>
        <v>0</v>
      </c>
      <c r="F141" s="271">
        <f t="shared" si="18"/>
        <v>6200</v>
      </c>
    </row>
    <row r="142" spans="1:6" s="233" customFormat="1" x14ac:dyDescent="0.25">
      <c r="A142" s="80">
        <v>32</v>
      </c>
      <c r="B142" s="80" t="s">
        <v>34</v>
      </c>
      <c r="C142" s="219">
        <v>6200</v>
      </c>
      <c r="D142" s="219">
        <v>0</v>
      </c>
      <c r="E142" s="271">
        <f t="shared" si="17"/>
        <v>0</v>
      </c>
      <c r="F142" s="271">
        <f t="shared" si="18"/>
        <v>6200</v>
      </c>
    </row>
    <row r="143" spans="1:6" s="233" customFormat="1" x14ac:dyDescent="0.25">
      <c r="A143" s="80">
        <v>34</v>
      </c>
      <c r="B143" s="80" t="s">
        <v>90</v>
      </c>
      <c r="C143" s="219">
        <v>0</v>
      </c>
      <c r="D143" s="219">
        <v>0</v>
      </c>
      <c r="E143" s="271" t="e">
        <f t="shared" si="17"/>
        <v>#DIV/0!</v>
      </c>
      <c r="F143" s="271">
        <f t="shared" si="18"/>
        <v>0</v>
      </c>
    </row>
    <row r="144" spans="1:6" s="233" customFormat="1" x14ac:dyDescent="0.25">
      <c r="A144" s="80">
        <v>4</v>
      </c>
      <c r="B144" s="80" t="s">
        <v>35</v>
      </c>
      <c r="C144" s="219">
        <v>5800</v>
      </c>
      <c r="D144" s="219">
        <v>0</v>
      </c>
      <c r="E144" s="271">
        <f t="shared" si="17"/>
        <v>0</v>
      </c>
      <c r="F144" s="271">
        <f t="shared" si="18"/>
        <v>5800</v>
      </c>
    </row>
    <row r="145" spans="1:6" s="233" customFormat="1" x14ac:dyDescent="0.25">
      <c r="A145" s="80">
        <v>42</v>
      </c>
      <c r="B145" s="80" t="s">
        <v>75</v>
      </c>
      <c r="C145" s="219">
        <v>5800</v>
      </c>
      <c r="D145" s="219">
        <v>0</v>
      </c>
      <c r="E145" s="271">
        <f t="shared" si="17"/>
        <v>0</v>
      </c>
      <c r="F145" s="271">
        <f t="shared" si="18"/>
        <v>5800</v>
      </c>
    </row>
    <row r="146" spans="1:6" s="233" customFormat="1" x14ac:dyDescent="0.25">
      <c r="A146" s="86">
        <v>57</v>
      </c>
      <c r="B146" s="85" t="s">
        <v>771</v>
      </c>
      <c r="C146" s="232">
        <f>C147+C151</f>
        <v>28000</v>
      </c>
      <c r="D146" s="232">
        <v>0</v>
      </c>
      <c r="E146" s="271">
        <f t="shared" si="17"/>
        <v>0</v>
      </c>
      <c r="F146" s="271">
        <f t="shared" si="18"/>
        <v>28000</v>
      </c>
    </row>
    <row r="147" spans="1:6" s="233" customFormat="1" x14ac:dyDescent="0.25">
      <c r="A147" s="80">
        <v>3</v>
      </c>
      <c r="B147" s="80" t="s">
        <v>32</v>
      </c>
      <c r="C147" s="219">
        <f>C148+C149+C150</f>
        <v>25000</v>
      </c>
      <c r="D147" s="219">
        <v>0</v>
      </c>
      <c r="E147" s="271">
        <f t="shared" si="17"/>
        <v>0</v>
      </c>
      <c r="F147" s="271">
        <f t="shared" si="18"/>
        <v>25000</v>
      </c>
    </row>
    <row r="148" spans="1:6" s="233" customFormat="1" x14ac:dyDescent="0.25">
      <c r="A148" s="80">
        <v>31</v>
      </c>
      <c r="B148" s="80" t="s">
        <v>33</v>
      </c>
      <c r="C148" s="219">
        <v>0</v>
      </c>
      <c r="D148" s="219">
        <v>0</v>
      </c>
      <c r="E148" s="271" t="e">
        <f t="shared" si="17"/>
        <v>#DIV/0!</v>
      </c>
      <c r="F148" s="271">
        <f t="shared" si="18"/>
        <v>0</v>
      </c>
    </row>
    <row r="149" spans="1:6" s="233" customFormat="1" x14ac:dyDescent="0.25">
      <c r="A149" s="80">
        <v>32</v>
      </c>
      <c r="B149" s="80" t="s">
        <v>34</v>
      </c>
      <c r="C149" s="219">
        <v>25000</v>
      </c>
      <c r="D149" s="219">
        <v>0</v>
      </c>
      <c r="E149" s="271">
        <f t="shared" si="17"/>
        <v>0</v>
      </c>
      <c r="F149" s="271">
        <f t="shared" si="18"/>
        <v>25000</v>
      </c>
    </row>
    <row r="150" spans="1:6" s="233" customFormat="1" x14ac:dyDescent="0.25">
      <c r="A150" s="80">
        <v>34</v>
      </c>
      <c r="B150" s="80" t="s">
        <v>90</v>
      </c>
      <c r="C150" s="219">
        <v>0</v>
      </c>
      <c r="D150" s="219">
        <v>0</v>
      </c>
      <c r="E150" s="271" t="e">
        <f t="shared" si="17"/>
        <v>#DIV/0!</v>
      </c>
      <c r="F150" s="271">
        <f t="shared" si="18"/>
        <v>0</v>
      </c>
    </row>
    <row r="151" spans="1:6" s="233" customFormat="1" x14ac:dyDescent="0.25">
      <c r="A151" s="80">
        <v>4</v>
      </c>
      <c r="B151" s="80" t="s">
        <v>35</v>
      </c>
      <c r="C151" s="219">
        <v>3000</v>
      </c>
      <c r="D151" s="219">
        <v>0</v>
      </c>
      <c r="E151" s="271">
        <f t="shared" si="17"/>
        <v>0</v>
      </c>
      <c r="F151" s="271">
        <f t="shared" si="18"/>
        <v>3000</v>
      </c>
    </row>
    <row r="152" spans="1:6" s="233" customFormat="1" x14ac:dyDescent="0.25">
      <c r="A152" s="80">
        <v>42</v>
      </c>
      <c r="B152" s="80" t="s">
        <v>75</v>
      </c>
      <c r="C152" s="219">
        <v>3000</v>
      </c>
      <c r="D152" s="219">
        <v>0</v>
      </c>
      <c r="E152" s="271">
        <f t="shared" si="17"/>
        <v>0</v>
      </c>
      <c r="F152" s="271">
        <f t="shared" si="18"/>
        <v>3000</v>
      </c>
    </row>
    <row r="153" spans="1:6" s="233" customFormat="1" x14ac:dyDescent="0.25">
      <c r="A153" s="80">
        <v>45</v>
      </c>
      <c r="B153" s="80" t="s">
        <v>76</v>
      </c>
      <c r="C153" s="219">
        <v>0</v>
      </c>
      <c r="D153" s="219">
        <v>0</v>
      </c>
      <c r="E153" s="271" t="e">
        <f t="shared" si="17"/>
        <v>#DIV/0!</v>
      </c>
      <c r="F153" s="271">
        <f t="shared" si="18"/>
        <v>0</v>
      </c>
    </row>
    <row r="154" spans="1:6" s="233" customFormat="1" x14ac:dyDescent="0.25">
      <c r="A154" s="80">
        <v>957</v>
      </c>
      <c r="B154" s="81" t="s">
        <v>92</v>
      </c>
      <c r="C154" s="219">
        <v>0</v>
      </c>
      <c r="D154" s="219">
        <v>0</v>
      </c>
      <c r="E154" s="271" t="e">
        <f t="shared" si="17"/>
        <v>#DIV/0!</v>
      </c>
      <c r="F154" s="271">
        <f t="shared" si="18"/>
        <v>0</v>
      </c>
    </row>
    <row r="155" spans="1:6" s="233" customFormat="1" ht="15" customHeight="1" x14ac:dyDescent="0.25">
      <c r="A155" s="82">
        <v>6</v>
      </c>
      <c r="B155" s="83" t="s">
        <v>89</v>
      </c>
      <c r="C155" s="272"/>
      <c r="D155" s="219">
        <v>0</v>
      </c>
      <c r="E155" s="271" t="e">
        <f t="shared" si="17"/>
        <v>#DIV/0!</v>
      </c>
      <c r="F155" s="271">
        <f t="shared" si="18"/>
        <v>0</v>
      </c>
    </row>
    <row r="156" spans="1:6" s="233" customFormat="1" x14ac:dyDescent="0.25">
      <c r="A156" s="86">
        <v>62</v>
      </c>
      <c r="B156" s="261" t="s">
        <v>768</v>
      </c>
      <c r="C156" s="232">
        <v>5000</v>
      </c>
      <c r="D156" s="232">
        <v>0</v>
      </c>
      <c r="E156" s="271">
        <f t="shared" si="17"/>
        <v>0</v>
      </c>
      <c r="F156" s="271">
        <f t="shared" si="18"/>
        <v>5000</v>
      </c>
    </row>
    <row r="157" spans="1:6" s="233" customFormat="1" x14ac:dyDescent="0.25">
      <c r="A157" s="80">
        <v>3</v>
      </c>
      <c r="B157" s="80" t="s">
        <v>32</v>
      </c>
      <c r="C157" s="219">
        <v>3100</v>
      </c>
      <c r="D157" s="219">
        <v>0</v>
      </c>
      <c r="E157" s="271">
        <f t="shared" si="17"/>
        <v>0</v>
      </c>
      <c r="F157" s="271">
        <f t="shared" si="18"/>
        <v>3100</v>
      </c>
    </row>
    <row r="158" spans="1:6" s="233" customFormat="1" x14ac:dyDescent="0.25">
      <c r="A158" s="80">
        <v>32</v>
      </c>
      <c r="B158" s="80" t="s">
        <v>34</v>
      </c>
      <c r="C158" s="219">
        <v>3100</v>
      </c>
      <c r="D158" s="219">
        <v>0</v>
      </c>
      <c r="E158" s="271">
        <f t="shared" si="17"/>
        <v>0</v>
      </c>
      <c r="F158" s="271">
        <f t="shared" si="18"/>
        <v>3100</v>
      </c>
    </row>
    <row r="159" spans="1:6" s="233" customFormat="1" x14ac:dyDescent="0.25">
      <c r="A159" s="80">
        <v>4</v>
      </c>
      <c r="B159" s="80" t="s">
        <v>35</v>
      </c>
      <c r="C159" s="219">
        <v>1900</v>
      </c>
      <c r="D159" s="219">
        <v>0</v>
      </c>
      <c r="E159" s="271">
        <f t="shared" si="17"/>
        <v>0</v>
      </c>
      <c r="F159" s="271">
        <f t="shared" si="18"/>
        <v>1900</v>
      </c>
    </row>
    <row r="160" spans="1:6" s="233" customFormat="1" x14ac:dyDescent="0.25">
      <c r="A160" s="80">
        <v>42</v>
      </c>
      <c r="B160" s="80" t="s">
        <v>75</v>
      </c>
      <c r="C160" s="219">
        <v>1900</v>
      </c>
      <c r="D160" s="219">
        <v>0</v>
      </c>
      <c r="E160" s="271">
        <f t="shared" si="17"/>
        <v>0</v>
      </c>
      <c r="F160" s="271">
        <f t="shared" si="18"/>
        <v>1900</v>
      </c>
    </row>
    <row r="163" spans="1:6" ht="15.75" x14ac:dyDescent="0.25">
      <c r="B163" s="299" t="s">
        <v>42</v>
      </c>
      <c r="C163" s="299"/>
      <c r="D163" s="299"/>
      <c r="E163" s="299"/>
    </row>
    <row r="164" spans="1:6" ht="18.75" x14ac:dyDescent="0.25">
      <c r="B164" s="221"/>
      <c r="C164" s="221"/>
      <c r="D164" s="221"/>
      <c r="E164" s="221"/>
    </row>
    <row r="165" spans="1:6" ht="38.25" x14ac:dyDescent="0.25">
      <c r="A165" s="227" t="s">
        <v>39</v>
      </c>
      <c r="B165" s="228" t="s">
        <v>21</v>
      </c>
      <c r="C165" s="229" t="s">
        <v>59</v>
      </c>
      <c r="D165" s="263" t="s">
        <v>791</v>
      </c>
      <c r="E165" s="263" t="s">
        <v>792</v>
      </c>
      <c r="F165" s="263" t="s">
        <v>793</v>
      </c>
    </row>
    <row r="166" spans="1:6" x14ac:dyDescent="0.25">
      <c r="A166" s="230">
        <v>1</v>
      </c>
      <c r="B166" s="230">
        <v>2</v>
      </c>
      <c r="C166" s="230">
        <v>3</v>
      </c>
      <c r="D166" s="230">
        <v>4</v>
      </c>
      <c r="E166" s="230">
        <v>5</v>
      </c>
      <c r="F166" s="230">
        <v>6</v>
      </c>
    </row>
    <row r="167" spans="1:6" x14ac:dyDescent="0.25">
      <c r="A167" s="48"/>
      <c r="B167" s="34" t="s">
        <v>31</v>
      </c>
      <c r="C167" s="65">
        <f>C168</f>
        <v>1728228.14</v>
      </c>
      <c r="D167" s="65">
        <v>2313.14</v>
      </c>
      <c r="E167" s="65">
        <f>D167/C167*100</f>
        <v>0.13384459762355219</v>
      </c>
      <c r="F167" s="65">
        <f>C167+D167</f>
        <v>1730541.2799999998</v>
      </c>
    </row>
    <row r="168" spans="1:6" x14ac:dyDescent="0.25">
      <c r="A168" s="48" t="s">
        <v>96</v>
      </c>
      <c r="B168" s="34" t="s">
        <v>97</v>
      </c>
      <c r="C168" s="65">
        <f>C169+C171</f>
        <v>1728228.14</v>
      </c>
      <c r="D168" s="65">
        <v>2313.14</v>
      </c>
      <c r="E168" s="65">
        <f t="shared" ref="E168:E172" si="19">D168/C168*100</f>
        <v>0.13384459762355219</v>
      </c>
      <c r="F168" s="65">
        <f t="shared" ref="F168:F172" si="20">C168+D168</f>
        <v>1730541.2799999998</v>
      </c>
    </row>
    <row r="169" spans="1:6" x14ac:dyDescent="0.25">
      <c r="A169" s="87" t="s">
        <v>98</v>
      </c>
      <c r="B169" s="35" t="s">
        <v>102</v>
      </c>
      <c r="C169" s="65">
        <v>1713328.14</v>
      </c>
      <c r="D169" s="65">
        <v>2313.14</v>
      </c>
      <c r="E169" s="65">
        <f t="shared" si="19"/>
        <v>0.1350085804345687</v>
      </c>
      <c r="F169" s="65">
        <f t="shared" si="20"/>
        <v>1715641.2799999998</v>
      </c>
    </row>
    <row r="170" spans="1:6" x14ac:dyDescent="0.25">
      <c r="A170" s="88" t="s">
        <v>99</v>
      </c>
      <c r="B170" s="36" t="s">
        <v>103</v>
      </c>
      <c r="C170" s="65">
        <v>1713328.14</v>
      </c>
      <c r="D170" s="65">
        <v>2313.14</v>
      </c>
      <c r="E170" s="65">
        <f t="shared" si="19"/>
        <v>0.1350085804345687</v>
      </c>
      <c r="F170" s="65">
        <f t="shared" si="20"/>
        <v>1715641.2799999998</v>
      </c>
    </row>
    <row r="171" spans="1:6" x14ac:dyDescent="0.25">
      <c r="A171" s="88" t="s">
        <v>100</v>
      </c>
      <c r="B171" s="36" t="s">
        <v>104</v>
      </c>
      <c r="C171" s="65">
        <v>14900</v>
      </c>
      <c r="D171" s="65">
        <v>0</v>
      </c>
      <c r="E171" s="65">
        <f t="shared" si="19"/>
        <v>0</v>
      </c>
      <c r="F171" s="65">
        <f t="shared" si="20"/>
        <v>14900</v>
      </c>
    </row>
    <row r="172" spans="1:6" x14ac:dyDescent="0.25">
      <c r="A172" s="88" t="s">
        <v>101</v>
      </c>
      <c r="B172" s="36" t="s">
        <v>104</v>
      </c>
      <c r="C172" s="65">
        <v>14900</v>
      </c>
      <c r="D172" s="65">
        <v>0</v>
      </c>
      <c r="E172" s="65">
        <f t="shared" si="19"/>
        <v>0</v>
      </c>
      <c r="F172" s="65">
        <f t="shared" si="20"/>
        <v>14900</v>
      </c>
    </row>
  </sheetData>
  <mergeCells count="6">
    <mergeCell ref="A19:F19"/>
    <mergeCell ref="A43:F43"/>
    <mergeCell ref="B163:E163"/>
    <mergeCell ref="A2:E2"/>
    <mergeCell ref="A4:E4"/>
    <mergeCell ref="A51:E51"/>
  </mergeCells>
  <pageMargins left="0.70866141732283472" right="0.70866141732283472" top="0.74803149606299213" bottom="0.74803149606299213" header="0.31496062992125984" footer="0.31496062992125984"/>
  <pageSetup paperSize="9" scale="87" orientation="landscape" horizontalDpi="4294967293" r:id="rId1"/>
  <rowBreaks count="6" manualBreakCount="6">
    <brk id="28" max="5" man="1"/>
    <brk id="49" max="5" man="1"/>
    <brk id="77" max="5" man="1"/>
    <brk id="98" max="5" man="1"/>
    <brk id="128" max="5" man="1"/>
    <brk id="16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topLeftCell="A6" zoomScaleNormal="100" workbookViewId="0">
      <selection activeCell="D6" sqref="D6:F7"/>
    </sheetView>
  </sheetViews>
  <sheetFormatPr defaultColWidth="8.85546875" defaultRowHeight="15" x14ac:dyDescent="0.25"/>
  <cols>
    <col min="1" max="1" width="7.85546875" style="26" bestFit="1" customWidth="1"/>
    <col min="2" max="2" width="44.7109375" style="26" customWidth="1"/>
    <col min="3" max="6" width="19.42578125" style="26" customWidth="1"/>
    <col min="7" max="8" width="25.28515625" style="26" customWidth="1"/>
    <col min="9" max="16384" width="8.85546875" style="26"/>
  </cols>
  <sheetData>
    <row r="1" spans="1:8" ht="18.75" x14ac:dyDescent="0.25">
      <c r="A1" s="49"/>
      <c r="B1" s="25"/>
      <c r="C1" s="25"/>
      <c r="D1" s="25"/>
      <c r="E1" s="25"/>
      <c r="F1" s="25"/>
      <c r="G1" s="25"/>
      <c r="H1" s="25"/>
    </row>
    <row r="2" spans="1:8" ht="15.6" customHeight="1" x14ac:dyDescent="0.25">
      <c r="A2" s="300" t="s">
        <v>43</v>
      </c>
      <c r="B2" s="300"/>
      <c r="C2" s="300"/>
      <c r="D2" s="300"/>
      <c r="E2" s="300"/>
      <c r="F2" s="47"/>
      <c r="G2" s="28"/>
      <c r="H2" s="28"/>
    </row>
    <row r="3" spans="1:8" ht="18.75" x14ac:dyDescent="0.25">
      <c r="A3" s="25"/>
      <c r="B3" s="25"/>
      <c r="C3" s="25"/>
      <c r="D3" s="25"/>
      <c r="E3" s="25"/>
      <c r="F3" s="25"/>
      <c r="G3" s="27"/>
      <c r="H3" s="27"/>
    </row>
    <row r="4" spans="1:8" ht="15.6" customHeight="1" x14ac:dyDescent="0.25">
      <c r="A4" s="300" t="s">
        <v>44</v>
      </c>
      <c r="B4" s="300"/>
      <c r="C4" s="300"/>
      <c r="D4" s="300"/>
      <c r="E4" s="300"/>
      <c r="F4" s="47"/>
      <c r="G4" s="29"/>
      <c r="H4" s="29"/>
    </row>
    <row r="5" spans="1:8" ht="18.75" x14ac:dyDescent="0.25">
      <c r="A5" s="25"/>
      <c r="B5" s="25"/>
      <c r="C5" s="25"/>
      <c r="D5" s="25"/>
      <c r="E5" s="25"/>
      <c r="F5" s="25"/>
      <c r="G5" s="27"/>
      <c r="H5" s="27"/>
    </row>
    <row r="6" spans="1:8" ht="38.25" x14ac:dyDescent="0.25">
      <c r="A6" s="30" t="s">
        <v>39</v>
      </c>
      <c r="B6" s="31" t="s">
        <v>21</v>
      </c>
      <c r="C6" s="51" t="s">
        <v>59</v>
      </c>
      <c r="D6" s="263" t="s">
        <v>791</v>
      </c>
      <c r="E6" s="263" t="s">
        <v>792</v>
      </c>
      <c r="F6" s="263" t="s">
        <v>793</v>
      </c>
    </row>
    <row r="7" spans="1:8" s="33" customFormat="1" ht="11.25" x14ac:dyDescent="0.2">
      <c r="A7" s="32">
        <v>1</v>
      </c>
      <c r="B7" s="32">
        <v>2</v>
      </c>
      <c r="C7" s="32">
        <v>3</v>
      </c>
      <c r="D7" s="230">
        <v>4</v>
      </c>
      <c r="E7" s="230">
        <v>5</v>
      </c>
      <c r="F7" s="230">
        <v>6</v>
      </c>
    </row>
    <row r="8" spans="1:8" x14ac:dyDescent="0.25">
      <c r="A8" s="34">
        <v>8</v>
      </c>
      <c r="B8" s="34" t="s">
        <v>45</v>
      </c>
      <c r="C8" s="34">
        <v>0</v>
      </c>
      <c r="D8" s="34">
        <v>0</v>
      </c>
      <c r="E8" s="34">
        <v>0</v>
      </c>
      <c r="F8" s="34">
        <v>0</v>
      </c>
    </row>
    <row r="9" spans="1:8" x14ac:dyDescent="0.25">
      <c r="A9" s="45">
        <v>84</v>
      </c>
      <c r="B9" s="35" t="s">
        <v>46</v>
      </c>
      <c r="C9" s="34">
        <v>0</v>
      </c>
      <c r="D9" s="34">
        <v>0</v>
      </c>
      <c r="E9" s="34">
        <v>0</v>
      </c>
      <c r="F9" s="34">
        <v>0</v>
      </c>
    </row>
    <row r="10" spans="1:8" x14ac:dyDescent="0.25">
      <c r="A10" s="45" t="s">
        <v>28</v>
      </c>
      <c r="B10" s="39"/>
      <c r="C10" s="35">
        <v>0</v>
      </c>
      <c r="D10" s="35">
        <v>0</v>
      </c>
      <c r="E10" s="35">
        <v>0</v>
      </c>
      <c r="F10" s="35">
        <v>0</v>
      </c>
    </row>
    <row r="11" spans="1:8" x14ac:dyDescent="0.25">
      <c r="A11" s="34">
        <v>5</v>
      </c>
      <c r="B11" s="41" t="s">
        <v>47</v>
      </c>
      <c r="C11" s="35">
        <v>0</v>
      </c>
      <c r="D11" s="35">
        <v>0</v>
      </c>
      <c r="E11" s="35">
        <v>0</v>
      </c>
      <c r="F11" s="35">
        <v>0</v>
      </c>
    </row>
    <row r="12" spans="1:8" x14ac:dyDescent="0.25">
      <c r="A12" s="45">
        <v>54</v>
      </c>
      <c r="B12" s="42" t="s">
        <v>48</v>
      </c>
      <c r="C12" s="35">
        <v>0</v>
      </c>
      <c r="D12" s="35">
        <v>0</v>
      </c>
      <c r="E12" s="35">
        <v>0</v>
      </c>
      <c r="F12" s="35">
        <v>0</v>
      </c>
    </row>
    <row r="13" spans="1:8" x14ac:dyDescent="0.25">
      <c r="A13" s="45" t="s">
        <v>28</v>
      </c>
      <c r="B13" s="41"/>
      <c r="C13" s="35">
        <v>0</v>
      </c>
      <c r="D13" s="35">
        <v>0</v>
      </c>
      <c r="E13" s="35">
        <v>0</v>
      </c>
      <c r="F13" s="35">
        <v>0</v>
      </c>
    </row>
    <row r="16" spans="1:8" ht="15.75" x14ac:dyDescent="0.25">
      <c r="B16" s="300" t="s">
        <v>49</v>
      </c>
      <c r="C16" s="300"/>
      <c r="D16" s="300"/>
      <c r="E16" s="300"/>
    </row>
    <row r="17" spans="1:6" ht="18.75" x14ac:dyDescent="0.25">
      <c r="B17" s="25"/>
      <c r="C17" s="25"/>
      <c r="D17" s="25"/>
      <c r="E17" s="25"/>
    </row>
    <row r="18" spans="1:6" ht="38.25" x14ac:dyDescent="0.25">
      <c r="A18" s="30" t="s">
        <v>39</v>
      </c>
      <c r="B18" s="31" t="s">
        <v>21</v>
      </c>
      <c r="C18" s="51" t="s">
        <v>59</v>
      </c>
      <c r="D18" s="263" t="s">
        <v>791</v>
      </c>
      <c r="E18" s="263" t="s">
        <v>792</v>
      </c>
      <c r="F18" s="263" t="s">
        <v>793</v>
      </c>
    </row>
    <row r="19" spans="1:6" ht="10.15" customHeight="1" x14ac:dyDescent="0.25">
      <c r="A19" s="32">
        <v>1</v>
      </c>
      <c r="B19" s="32">
        <v>2</v>
      </c>
      <c r="C19" s="32">
        <v>3</v>
      </c>
      <c r="D19" s="230">
        <v>4</v>
      </c>
      <c r="E19" s="230">
        <v>5</v>
      </c>
      <c r="F19" s="230">
        <v>6</v>
      </c>
    </row>
    <row r="20" spans="1:6" x14ac:dyDescent="0.25">
      <c r="A20" s="34">
        <v>8</v>
      </c>
      <c r="B20" s="34" t="s">
        <v>56</v>
      </c>
      <c r="C20" s="34">
        <v>0</v>
      </c>
      <c r="D20" s="34">
        <v>0</v>
      </c>
      <c r="E20" s="34">
        <v>0</v>
      </c>
      <c r="F20" s="34">
        <v>0</v>
      </c>
    </row>
    <row r="21" spans="1:6" x14ac:dyDescent="0.25">
      <c r="A21" s="45">
        <v>81</v>
      </c>
      <c r="B21" s="35" t="s">
        <v>57</v>
      </c>
      <c r="C21" s="35">
        <v>0</v>
      </c>
      <c r="D21" s="35">
        <v>0</v>
      </c>
      <c r="E21" s="35">
        <v>0</v>
      </c>
      <c r="F21" s="35">
        <v>0</v>
      </c>
    </row>
    <row r="22" spans="1:6" x14ac:dyDescent="0.25">
      <c r="A22" s="53" t="s">
        <v>28</v>
      </c>
      <c r="B22" s="35"/>
      <c r="C22" s="50">
        <v>0</v>
      </c>
      <c r="D22" s="50">
        <v>0</v>
      </c>
      <c r="E22" s="50">
        <v>0</v>
      </c>
      <c r="F22" s="50">
        <v>0</v>
      </c>
    </row>
    <row r="23" spans="1:6" x14ac:dyDescent="0.25">
      <c r="A23" s="50"/>
      <c r="B23" s="44"/>
      <c r="C23" s="50">
        <v>0</v>
      </c>
      <c r="D23" s="50">
        <v>0</v>
      </c>
      <c r="E23" s="50">
        <v>0</v>
      </c>
      <c r="F23" s="50">
        <v>0</v>
      </c>
    </row>
    <row r="24" spans="1:6" x14ac:dyDescent="0.25">
      <c r="A24" s="50"/>
      <c r="B24" s="34" t="s">
        <v>50</v>
      </c>
      <c r="C24" s="50">
        <v>0</v>
      </c>
      <c r="D24" s="50">
        <v>0</v>
      </c>
      <c r="E24" s="50">
        <v>0</v>
      </c>
      <c r="F24" s="50">
        <v>0</v>
      </c>
    </row>
    <row r="25" spans="1:6" x14ac:dyDescent="0.25">
      <c r="A25" s="34">
        <v>1</v>
      </c>
      <c r="B25" s="34" t="s">
        <v>40</v>
      </c>
      <c r="C25" s="34">
        <v>0</v>
      </c>
      <c r="D25" s="34">
        <v>0</v>
      </c>
      <c r="E25" s="34">
        <v>0</v>
      </c>
      <c r="F25" s="34">
        <v>0</v>
      </c>
    </row>
    <row r="26" spans="1:6" x14ac:dyDescent="0.25">
      <c r="A26" s="45">
        <v>11</v>
      </c>
      <c r="B26" s="35" t="s">
        <v>40</v>
      </c>
      <c r="C26" s="35">
        <v>0</v>
      </c>
      <c r="D26" s="35">
        <v>0</v>
      </c>
      <c r="E26" s="35">
        <v>0</v>
      </c>
      <c r="F26" s="35">
        <v>0</v>
      </c>
    </row>
    <row r="27" spans="1:6" x14ac:dyDescent="0.25">
      <c r="A27" s="53" t="s">
        <v>28</v>
      </c>
      <c r="B27" s="43"/>
      <c r="C27" s="50">
        <v>0</v>
      </c>
      <c r="D27" s="50">
        <v>0</v>
      </c>
      <c r="E27" s="50">
        <v>0</v>
      </c>
      <c r="F27" s="50">
        <v>0</v>
      </c>
    </row>
    <row r="28" spans="1:6" x14ac:dyDescent="0.25">
      <c r="A28" s="34">
        <v>3</v>
      </c>
      <c r="B28" s="34" t="s">
        <v>54</v>
      </c>
      <c r="C28" s="34">
        <v>0</v>
      </c>
      <c r="D28" s="34">
        <v>0</v>
      </c>
      <c r="E28" s="34">
        <v>0</v>
      </c>
      <c r="F28" s="34">
        <v>0</v>
      </c>
    </row>
    <row r="29" spans="1:6" x14ac:dyDescent="0.25">
      <c r="A29" s="45">
        <v>31</v>
      </c>
      <c r="B29" s="35" t="s">
        <v>41</v>
      </c>
      <c r="C29" s="35">
        <v>0</v>
      </c>
      <c r="D29" s="35">
        <v>0</v>
      </c>
      <c r="E29" s="35">
        <v>0</v>
      </c>
      <c r="F29" s="35">
        <v>0</v>
      </c>
    </row>
    <row r="30" spans="1:6" x14ac:dyDescent="0.25">
      <c r="A30" s="34">
        <v>4</v>
      </c>
      <c r="B30" s="34" t="s">
        <v>55</v>
      </c>
      <c r="C30" s="34">
        <v>0</v>
      </c>
      <c r="D30" s="34">
        <v>0</v>
      </c>
      <c r="E30" s="34">
        <v>0</v>
      </c>
      <c r="F30" s="34">
        <v>0</v>
      </c>
    </row>
    <row r="31" spans="1:6" x14ac:dyDescent="0.25">
      <c r="A31" s="45">
        <v>43</v>
      </c>
      <c r="B31" s="35" t="s">
        <v>53</v>
      </c>
      <c r="C31" s="35">
        <v>0</v>
      </c>
      <c r="D31" s="35">
        <v>0</v>
      </c>
      <c r="E31" s="35">
        <v>0</v>
      </c>
      <c r="F31" s="35">
        <v>0</v>
      </c>
    </row>
    <row r="32" spans="1:6" x14ac:dyDescent="0.25">
      <c r="A32" s="45" t="s">
        <v>28</v>
      </c>
      <c r="B32" s="35"/>
      <c r="C32" s="35">
        <v>0</v>
      </c>
      <c r="D32" s="35">
        <v>0</v>
      </c>
      <c r="E32" s="35">
        <v>0</v>
      </c>
      <c r="F32" s="35">
        <v>0</v>
      </c>
    </row>
  </sheetData>
  <mergeCells count="3">
    <mergeCell ref="B16:E16"/>
    <mergeCell ref="A2:E2"/>
    <mergeCell ref="A4:E4"/>
  </mergeCells>
  <pageMargins left="0.7" right="0.7" top="0.75" bottom="0.75" header="0.3" footer="0.3"/>
  <pageSetup paperSize="9" scale="93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776"/>
  <sheetViews>
    <sheetView zoomScaleNormal="100" workbookViewId="0">
      <selection activeCell="H139" sqref="H139"/>
    </sheetView>
  </sheetViews>
  <sheetFormatPr defaultColWidth="8.85546875" defaultRowHeight="15" x14ac:dyDescent="0.25"/>
  <cols>
    <col min="1" max="1" width="35.28515625" style="26" customWidth="1"/>
    <col min="2" max="2" width="34.28515625" style="26" customWidth="1"/>
    <col min="3" max="5" width="25.28515625" style="26" customWidth="1"/>
    <col min="6" max="6" width="22.5703125" style="26" customWidth="1"/>
    <col min="7" max="16384" width="8.85546875" style="26"/>
  </cols>
  <sheetData>
    <row r="1" spans="1:6" ht="18.75" x14ac:dyDescent="0.25">
      <c r="A1" s="49"/>
      <c r="B1" s="25"/>
      <c r="C1" s="25"/>
      <c r="D1" s="27"/>
      <c r="E1" s="27"/>
    </row>
    <row r="2" spans="1:6" ht="15.75" x14ac:dyDescent="0.25">
      <c r="A2" s="300" t="s">
        <v>51</v>
      </c>
      <c r="B2" s="301"/>
      <c r="C2" s="301"/>
      <c r="D2" s="301"/>
      <c r="E2" s="301"/>
    </row>
    <row r="3" spans="1:6" ht="18.75" x14ac:dyDescent="0.25">
      <c r="A3" s="25"/>
      <c r="B3" s="25"/>
      <c r="C3" s="25"/>
      <c r="D3" s="27"/>
      <c r="E3" s="27"/>
    </row>
    <row r="4" spans="1:6" ht="25.5" x14ac:dyDescent="0.25">
      <c r="A4" s="30" t="s">
        <v>52</v>
      </c>
      <c r="B4" s="30" t="s">
        <v>21</v>
      </c>
      <c r="C4" s="51" t="s">
        <v>59</v>
      </c>
      <c r="D4" s="263" t="s">
        <v>791</v>
      </c>
      <c r="E4" s="263" t="s">
        <v>792</v>
      </c>
      <c r="F4" s="263" t="s">
        <v>793</v>
      </c>
    </row>
    <row r="5" spans="1:6" s="33" customFormat="1" ht="11.25" x14ac:dyDescent="0.2">
      <c r="A5" s="32">
        <v>1</v>
      </c>
      <c r="B5" s="32">
        <v>2</v>
      </c>
      <c r="C5" s="32">
        <v>3</v>
      </c>
      <c r="D5" s="230">
        <v>4</v>
      </c>
      <c r="E5" s="230">
        <v>5</v>
      </c>
      <c r="F5" s="230">
        <v>6</v>
      </c>
    </row>
    <row r="6" spans="1:6" s="68" customFormat="1" ht="25.5" x14ac:dyDescent="0.25">
      <c r="A6" s="171" t="s">
        <v>105</v>
      </c>
      <c r="B6" s="172" t="s">
        <v>106</v>
      </c>
      <c r="C6" s="173" t="s">
        <v>107</v>
      </c>
      <c r="D6" s="173" t="s">
        <v>794</v>
      </c>
      <c r="E6" s="173" t="s">
        <v>795</v>
      </c>
      <c r="F6" s="173" t="s">
        <v>796</v>
      </c>
    </row>
    <row r="7" spans="1:6" s="68" customFormat="1" ht="17.25" customHeight="1" x14ac:dyDescent="0.25">
      <c r="A7" s="304" t="s">
        <v>108</v>
      </c>
      <c r="B7" s="305"/>
      <c r="C7" s="305"/>
      <c r="D7" s="305"/>
      <c r="E7" s="305"/>
      <c r="F7" s="305"/>
    </row>
    <row r="8" spans="1:6" s="68" customFormat="1" ht="15" customHeight="1" x14ac:dyDescent="0.25">
      <c r="A8" s="306" t="s">
        <v>109</v>
      </c>
      <c r="B8" s="307"/>
      <c r="C8" s="307"/>
      <c r="D8" s="307"/>
      <c r="E8" s="307"/>
      <c r="F8" s="307"/>
    </row>
    <row r="9" spans="1:6" s="68" customFormat="1" x14ac:dyDescent="0.25">
      <c r="A9" s="306" t="s">
        <v>110</v>
      </c>
      <c r="B9" s="307"/>
      <c r="C9" s="307"/>
      <c r="D9" s="307"/>
      <c r="E9" s="307"/>
      <c r="F9" s="307"/>
    </row>
    <row r="10" spans="1:6" s="177" customFormat="1" ht="15.75" customHeight="1" x14ac:dyDescent="0.2">
      <c r="A10" s="174">
        <v>1</v>
      </c>
      <c r="B10" s="175" t="s">
        <v>40</v>
      </c>
      <c r="C10" s="176">
        <v>149728.14000000001</v>
      </c>
      <c r="D10" s="176">
        <v>2313.14</v>
      </c>
      <c r="E10" s="176">
        <f>D10/C10*100</f>
        <v>1.5448932979465315</v>
      </c>
      <c r="F10" s="176">
        <f>C10+D10</f>
        <v>152041.28000000003</v>
      </c>
    </row>
    <row r="11" spans="1:6" s="177" customFormat="1" ht="15.75" customHeight="1" x14ac:dyDescent="0.2">
      <c r="A11" s="174">
        <v>3</v>
      </c>
      <c r="B11" s="175" t="s">
        <v>41</v>
      </c>
      <c r="C11" s="176">
        <v>21000</v>
      </c>
      <c r="D11" s="176">
        <v>0</v>
      </c>
      <c r="E11" s="176">
        <v>0</v>
      </c>
      <c r="F11" s="176">
        <v>21000</v>
      </c>
    </row>
    <row r="12" spans="1:6" s="177" customFormat="1" ht="15.75" customHeight="1" x14ac:dyDescent="0.2">
      <c r="A12" s="174">
        <v>4</v>
      </c>
      <c r="B12" s="175" t="s">
        <v>111</v>
      </c>
      <c r="C12" s="176">
        <v>12500</v>
      </c>
      <c r="D12" s="176">
        <v>0</v>
      </c>
      <c r="E12" s="176">
        <v>0</v>
      </c>
      <c r="F12" s="176">
        <v>12500</v>
      </c>
    </row>
    <row r="13" spans="1:6" s="177" customFormat="1" ht="15.75" customHeight="1" x14ac:dyDescent="0.2">
      <c r="A13" s="174">
        <v>5</v>
      </c>
      <c r="B13" s="175" t="s">
        <v>87</v>
      </c>
      <c r="C13" s="176">
        <f t="shared" ref="C13" si="0">SUM(C14:C16)</f>
        <v>1540000</v>
      </c>
      <c r="D13" s="176">
        <v>0</v>
      </c>
      <c r="E13" s="176">
        <v>0</v>
      </c>
      <c r="F13" s="176">
        <f t="shared" ref="F13" si="1">SUM(F14:F16)</f>
        <v>1737000</v>
      </c>
    </row>
    <row r="14" spans="1:6" s="177" customFormat="1" ht="15.75" customHeight="1" x14ac:dyDescent="0.2">
      <c r="A14" s="178" t="s">
        <v>112</v>
      </c>
      <c r="B14" s="175" t="s">
        <v>113</v>
      </c>
      <c r="C14" s="176">
        <v>1500000</v>
      </c>
      <c r="D14" s="176">
        <v>0</v>
      </c>
      <c r="E14" s="176">
        <v>0</v>
      </c>
      <c r="F14" s="176">
        <v>1700000</v>
      </c>
    </row>
    <row r="15" spans="1:6" s="177" customFormat="1" ht="15.75" customHeight="1" x14ac:dyDescent="0.2">
      <c r="A15" s="178" t="s">
        <v>114</v>
      </c>
      <c r="B15" s="175" t="s">
        <v>115</v>
      </c>
      <c r="C15" s="176">
        <v>12000</v>
      </c>
      <c r="D15" s="176">
        <v>0</v>
      </c>
      <c r="E15" s="176">
        <v>0</v>
      </c>
      <c r="F15" s="176">
        <v>12000</v>
      </c>
    </row>
    <row r="16" spans="1:6" s="177" customFormat="1" ht="15.75" customHeight="1" x14ac:dyDescent="0.2">
      <c r="A16" s="178" t="s">
        <v>116</v>
      </c>
      <c r="B16" s="175" t="s">
        <v>88</v>
      </c>
      <c r="C16" s="176">
        <v>28000</v>
      </c>
      <c r="D16" s="176">
        <v>0</v>
      </c>
      <c r="E16" s="176">
        <v>0</v>
      </c>
      <c r="F16" s="176">
        <v>25000</v>
      </c>
    </row>
    <row r="17" spans="1:6" s="177" customFormat="1" ht="15.75" customHeight="1" x14ac:dyDescent="0.2">
      <c r="A17" s="174">
        <v>6</v>
      </c>
      <c r="B17" s="175" t="s">
        <v>89</v>
      </c>
      <c r="C17" s="176">
        <v>5000</v>
      </c>
      <c r="D17" s="176">
        <v>0</v>
      </c>
      <c r="E17" s="176">
        <v>0</v>
      </c>
      <c r="F17" s="176">
        <v>5000</v>
      </c>
    </row>
    <row r="18" spans="1:6" s="177" customFormat="1" ht="15.75" customHeight="1" x14ac:dyDescent="0.2">
      <c r="A18" s="174">
        <v>9</v>
      </c>
      <c r="B18" s="175" t="s">
        <v>117</v>
      </c>
      <c r="C18" s="176" t="s">
        <v>118</v>
      </c>
      <c r="D18" s="179" t="s">
        <v>118</v>
      </c>
      <c r="E18" s="179" t="s">
        <v>118</v>
      </c>
      <c r="F18" s="179" t="s">
        <v>118</v>
      </c>
    </row>
    <row r="19" spans="1:6" s="177" customFormat="1" ht="15.75" customHeight="1" x14ac:dyDescent="0.2">
      <c r="A19" s="302" t="s">
        <v>119</v>
      </c>
      <c r="B19" s="303"/>
      <c r="C19" s="180">
        <f t="shared" ref="C19:E19" si="2">SUM(C10:C18)-C13</f>
        <v>1728228.1400000001</v>
      </c>
      <c r="D19" s="180">
        <f t="shared" si="2"/>
        <v>2313.14</v>
      </c>
      <c r="E19" s="180">
        <f t="shared" si="2"/>
        <v>1.5448932979465315</v>
      </c>
      <c r="F19" s="180">
        <f>C19+D19</f>
        <v>1730541.28</v>
      </c>
    </row>
    <row r="20" spans="1:6" s="68" customFormat="1" ht="34.5" customHeight="1" x14ac:dyDescent="0.25">
      <c r="A20" s="181" t="s">
        <v>120</v>
      </c>
      <c r="B20" s="182" t="s">
        <v>121</v>
      </c>
      <c r="C20" s="64">
        <f>C21+C69+C100</f>
        <v>132060.64000000001</v>
      </c>
      <c r="D20" s="63">
        <v>2313.14</v>
      </c>
      <c r="E20" s="63">
        <f>D20/C20*100</f>
        <v>1.7515741253412067</v>
      </c>
      <c r="F20" s="64">
        <f>C20+D20</f>
        <v>134373.78000000003</v>
      </c>
    </row>
    <row r="21" spans="1:6" s="68" customFormat="1" ht="30.75" customHeight="1" x14ac:dyDescent="0.25">
      <c r="A21" s="183" t="s">
        <v>122</v>
      </c>
      <c r="B21" s="184" t="s">
        <v>123</v>
      </c>
      <c r="C21" s="64">
        <f>C22</f>
        <v>122060.64</v>
      </c>
      <c r="D21" s="63">
        <v>2313.14</v>
      </c>
      <c r="E21" s="63">
        <f t="shared" ref="E21:E84" si="3">D21/C21*100</f>
        <v>1.8950744482414641</v>
      </c>
      <c r="F21" s="64">
        <f t="shared" ref="F21:F84" si="4">C21+D21</f>
        <v>124373.78</v>
      </c>
    </row>
    <row r="22" spans="1:6" s="68" customFormat="1" ht="25.5" customHeight="1" x14ac:dyDescent="0.25">
      <c r="A22" s="185" t="s">
        <v>237</v>
      </c>
      <c r="B22" s="186" t="s">
        <v>747</v>
      </c>
      <c r="C22" s="64">
        <v>122060.64</v>
      </c>
      <c r="D22" s="63">
        <v>2313.14</v>
      </c>
      <c r="E22" s="63">
        <f t="shared" si="3"/>
        <v>1.8950744482414641</v>
      </c>
      <c r="F22" s="64">
        <f t="shared" si="4"/>
        <v>124373.78</v>
      </c>
    </row>
    <row r="23" spans="1:6" s="68" customFormat="1" x14ac:dyDescent="0.25">
      <c r="A23" s="187">
        <v>3</v>
      </c>
      <c r="B23" s="188" t="s">
        <v>32</v>
      </c>
      <c r="C23" s="64">
        <f>C24+C34+C65</f>
        <v>122060.64</v>
      </c>
      <c r="D23" s="63">
        <f>D34+D65</f>
        <v>2313.14</v>
      </c>
      <c r="E23" s="63">
        <f t="shared" si="3"/>
        <v>1.8950744482414641</v>
      </c>
      <c r="F23" s="64">
        <f t="shared" si="4"/>
        <v>124373.78</v>
      </c>
    </row>
    <row r="24" spans="1:6" s="68" customFormat="1" x14ac:dyDescent="0.25">
      <c r="A24" s="187">
        <v>31</v>
      </c>
      <c r="B24" s="188" t="s">
        <v>33</v>
      </c>
      <c r="C24" s="64">
        <v>0</v>
      </c>
      <c r="D24" s="63">
        <v>0</v>
      </c>
      <c r="E24" s="63" t="e">
        <f t="shared" si="3"/>
        <v>#DIV/0!</v>
      </c>
      <c r="F24" s="64">
        <f t="shared" si="4"/>
        <v>0</v>
      </c>
    </row>
    <row r="25" spans="1:6" s="68" customFormat="1" x14ac:dyDescent="0.25">
      <c r="A25" s="189">
        <v>311</v>
      </c>
      <c r="B25" s="190" t="s">
        <v>125</v>
      </c>
      <c r="C25" s="64">
        <v>0</v>
      </c>
      <c r="D25" s="63">
        <v>0</v>
      </c>
      <c r="E25" s="63" t="e">
        <f t="shared" si="3"/>
        <v>#DIV/0!</v>
      </c>
      <c r="F25" s="64">
        <f t="shared" si="4"/>
        <v>0</v>
      </c>
    </row>
    <row r="26" spans="1:6" s="68" customFormat="1" ht="15" customHeight="1" x14ac:dyDescent="0.25">
      <c r="A26" s="191">
        <v>3111</v>
      </c>
      <c r="B26" s="192" t="s">
        <v>126</v>
      </c>
      <c r="C26" s="64">
        <v>0</v>
      </c>
      <c r="D26" s="63">
        <v>0</v>
      </c>
      <c r="E26" s="63" t="e">
        <f t="shared" si="3"/>
        <v>#DIV/0!</v>
      </c>
      <c r="F26" s="64">
        <f t="shared" si="4"/>
        <v>0</v>
      </c>
    </row>
    <row r="27" spans="1:6" s="68" customFormat="1" ht="14.25" customHeight="1" x14ac:dyDescent="0.25">
      <c r="A27" s="191">
        <v>3113</v>
      </c>
      <c r="B27" s="192" t="s">
        <v>127</v>
      </c>
      <c r="C27" s="64">
        <v>0</v>
      </c>
      <c r="D27" s="63">
        <v>0</v>
      </c>
      <c r="E27" s="63" t="e">
        <f t="shared" si="3"/>
        <v>#DIV/0!</v>
      </c>
      <c r="F27" s="64">
        <f t="shared" si="4"/>
        <v>0</v>
      </c>
    </row>
    <row r="28" spans="1:6" s="68" customFormat="1" ht="15" customHeight="1" x14ac:dyDescent="0.25">
      <c r="A28" s="191">
        <v>3114</v>
      </c>
      <c r="B28" s="192" t="s">
        <v>128</v>
      </c>
      <c r="C28" s="64">
        <v>0</v>
      </c>
      <c r="D28" s="63">
        <v>0</v>
      </c>
      <c r="E28" s="63" t="e">
        <f t="shared" si="3"/>
        <v>#DIV/0!</v>
      </c>
      <c r="F28" s="64">
        <f t="shared" si="4"/>
        <v>0</v>
      </c>
    </row>
    <row r="29" spans="1:6" s="68" customFormat="1" x14ac:dyDescent="0.25">
      <c r="A29" s="189">
        <v>312</v>
      </c>
      <c r="B29" s="190" t="s">
        <v>129</v>
      </c>
      <c r="C29" s="64">
        <v>0</v>
      </c>
      <c r="D29" s="63">
        <v>0</v>
      </c>
      <c r="E29" s="63" t="e">
        <f t="shared" si="3"/>
        <v>#DIV/0!</v>
      </c>
      <c r="F29" s="64">
        <f t="shared" si="4"/>
        <v>0</v>
      </c>
    </row>
    <row r="30" spans="1:6" s="68" customFormat="1" x14ac:dyDescent="0.25">
      <c r="A30" s="191">
        <v>3121</v>
      </c>
      <c r="B30" s="192" t="s">
        <v>129</v>
      </c>
      <c r="C30" s="64">
        <v>0</v>
      </c>
      <c r="D30" s="63">
        <v>0</v>
      </c>
      <c r="E30" s="63" t="e">
        <f t="shared" si="3"/>
        <v>#DIV/0!</v>
      </c>
      <c r="F30" s="64">
        <f t="shared" si="4"/>
        <v>0</v>
      </c>
    </row>
    <row r="31" spans="1:6" s="68" customFormat="1" ht="15" customHeight="1" x14ac:dyDescent="0.25">
      <c r="A31" s="189">
        <v>313</v>
      </c>
      <c r="B31" s="190" t="s">
        <v>130</v>
      </c>
      <c r="C31" s="64">
        <v>0</v>
      </c>
      <c r="D31" s="63">
        <v>0</v>
      </c>
      <c r="E31" s="63" t="e">
        <f t="shared" si="3"/>
        <v>#DIV/0!</v>
      </c>
      <c r="F31" s="64">
        <f t="shared" si="4"/>
        <v>0</v>
      </c>
    </row>
    <row r="32" spans="1:6" s="68" customFormat="1" x14ac:dyDescent="0.25">
      <c r="A32" s="191">
        <v>3132</v>
      </c>
      <c r="B32" s="192" t="s">
        <v>131</v>
      </c>
      <c r="C32" s="64">
        <v>0</v>
      </c>
      <c r="D32" s="63">
        <v>0</v>
      </c>
      <c r="E32" s="63" t="e">
        <f t="shared" si="3"/>
        <v>#DIV/0!</v>
      </c>
      <c r="F32" s="64">
        <f t="shared" si="4"/>
        <v>0</v>
      </c>
    </row>
    <row r="33" spans="1:6" s="68" customFormat="1" ht="22.5" x14ac:dyDescent="0.25">
      <c r="A33" s="191">
        <v>3133</v>
      </c>
      <c r="B33" s="192" t="s">
        <v>132</v>
      </c>
      <c r="C33" s="64">
        <v>0</v>
      </c>
      <c r="D33" s="63">
        <v>0</v>
      </c>
      <c r="E33" s="63" t="e">
        <f t="shared" si="3"/>
        <v>#DIV/0!</v>
      </c>
      <c r="F33" s="64">
        <f t="shared" si="4"/>
        <v>0</v>
      </c>
    </row>
    <row r="34" spans="1:6" s="68" customFormat="1" x14ac:dyDescent="0.25">
      <c r="A34" s="187">
        <v>32</v>
      </c>
      <c r="B34" s="188" t="s">
        <v>34</v>
      </c>
      <c r="C34" s="63">
        <f>C35+C40+C47+C57</f>
        <v>120960.64</v>
      </c>
      <c r="D34" s="63">
        <f>D47+D57</f>
        <v>2463.14</v>
      </c>
      <c r="E34" s="63">
        <f t="shared" si="3"/>
        <v>2.0363152840461161</v>
      </c>
      <c r="F34" s="64">
        <f t="shared" si="4"/>
        <v>123423.78</v>
      </c>
    </row>
    <row r="35" spans="1:6" s="68" customFormat="1" x14ac:dyDescent="0.25">
      <c r="A35" s="189">
        <v>321</v>
      </c>
      <c r="B35" s="190" t="s">
        <v>133</v>
      </c>
      <c r="C35" s="63">
        <f>C36+C37+C38+C39</f>
        <v>51660.639999999999</v>
      </c>
      <c r="D35" s="63">
        <v>0</v>
      </c>
      <c r="E35" s="63">
        <f t="shared" si="3"/>
        <v>0</v>
      </c>
      <c r="F35" s="64">
        <f t="shared" si="4"/>
        <v>51660.639999999999</v>
      </c>
    </row>
    <row r="36" spans="1:6" s="68" customFormat="1" x14ac:dyDescent="0.25">
      <c r="A36" s="191">
        <v>3211</v>
      </c>
      <c r="B36" s="192" t="s">
        <v>134</v>
      </c>
      <c r="C36" s="63">
        <v>4160.6400000000003</v>
      </c>
      <c r="D36" s="63">
        <v>0</v>
      </c>
      <c r="E36" s="63">
        <f t="shared" si="3"/>
        <v>0</v>
      </c>
      <c r="F36" s="64">
        <f t="shared" si="4"/>
        <v>4160.6400000000003</v>
      </c>
    </row>
    <row r="37" spans="1:6" s="68" customFormat="1" x14ac:dyDescent="0.25">
      <c r="A37" s="193">
        <v>3212</v>
      </c>
      <c r="B37" s="194" t="s">
        <v>135</v>
      </c>
      <c r="C37" s="63">
        <v>45000</v>
      </c>
      <c r="D37" s="63">
        <v>0</v>
      </c>
      <c r="E37" s="63">
        <f t="shared" si="3"/>
        <v>0</v>
      </c>
      <c r="F37" s="64">
        <f t="shared" si="4"/>
        <v>45000</v>
      </c>
    </row>
    <row r="38" spans="1:6" s="68" customFormat="1" x14ac:dyDescent="0.25">
      <c r="A38" s="193">
        <v>3213</v>
      </c>
      <c r="B38" s="194" t="s">
        <v>136</v>
      </c>
      <c r="C38" s="63">
        <v>2000</v>
      </c>
      <c r="D38" s="63">
        <v>0</v>
      </c>
      <c r="E38" s="63">
        <f t="shared" si="3"/>
        <v>0</v>
      </c>
      <c r="F38" s="64">
        <f t="shared" si="4"/>
        <v>2000</v>
      </c>
    </row>
    <row r="39" spans="1:6" s="68" customFormat="1" x14ac:dyDescent="0.25">
      <c r="A39" s="193">
        <v>3214</v>
      </c>
      <c r="B39" s="194" t="s">
        <v>137</v>
      </c>
      <c r="C39" s="63">
        <v>500</v>
      </c>
      <c r="D39" s="63">
        <v>0</v>
      </c>
      <c r="E39" s="63">
        <f t="shared" si="3"/>
        <v>0</v>
      </c>
      <c r="F39" s="64">
        <f t="shared" si="4"/>
        <v>500</v>
      </c>
    </row>
    <row r="40" spans="1:6" s="68" customFormat="1" x14ac:dyDescent="0.25">
      <c r="A40" s="189">
        <v>322</v>
      </c>
      <c r="B40" s="190" t="s">
        <v>138</v>
      </c>
      <c r="C40" s="63">
        <f>C41+C42+C43+C44+C45+C46</f>
        <v>27200</v>
      </c>
      <c r="D40" s="63">
        <v>0</v>
      </c>
      <c r="E40" s="63">
        <f t="shared" si="3"/>
        <v>0</v>
      </c>
      <c r="F40" s="64">
        <f t="shared" si="4"/>
        <v>27200</v>
      </c>
    </row>
    <row r="41" spans="1:6" s="68" customFormat="1" x14ac:dyDescent="0.25">
      <c r="A41" s="193">
        <v>3221</v>
      </c>
      <c r="B41" s="194" t="s">
        <v>139</v>
      </c>
      <c r="C41" s="63">
        <v>7100</v>
      </c>
      <c r="D41" s="63">
        <v>0</v>
      </c>
      <c r="E41" s="63">
        <f t="shared" si="3"/>
        <v>0</v>
      </c>
      <c r="F41" s="64">
        <f t="shared" si="4"/>
        <v>7100</v>
      </c>
    </row>
    <row r="42" spans="1:6" s="68" customFormat="1" x14ac:dyDescent="0.25">
      <c r="A42" s="193">
        <v>3222</v>
      </c>
      <c r="B42" s="194" t="s">
        <v>140</v>
      </c>
      <c r="C42" s="63">
        <v>2300</v>
      </c>
      <c r="D42" s="63">
        <v>0</v>
      </c>
      <c r="E42" s="63">
        <f t="shared" si="3"/>
        <v>0</v>
      </c>
      <c r="F42" s="64">
        <f t="shared" si="4"/>
        <v>2300</v>
      </c>
    </row>
    <row r="43" spans="1:6" s="68" customFormat="1" x14ac:dyDescent="0.25">
      <c r="A43" s="193">
        <v>3223</v>
      </c>
      <c r="B43" s="194" t="s">
        <v>141</v>
      </c>
      <c r="C43" s="63">
        <v>16500</v>
      </c>
      <c r="D43" s="63">
        <v>0</v>
      </c>
      <c r="E43" s="63">
        <f t="shared" si="3"/>
        <v>0</v>
      </c>
      <c r="F43" s="64">
        <f t="shared" si="4"/>
        <v>16500</v>
      </c>
    </row>
    <row r="44" spans="1:6" s="68" customFormat="1" x14ac:dyDescent="0.25">
      <c r="A44" s="193">
        <v>3224</v>
      </c>
      <c r="B44" s="194" t="s">
        <v>142</v>
      </c>
      <c r="C44" s="63">
        <v>500</v>
      </c>
      <c r="D44" s="63">
        <v>0</v>
      </c>
      <c r="E44" s="63">
        <f t="shared" si="3"/>
        <v>0</v>
      </c>
      <c r="F44" s="64">
        <f t="shared" si="4"/>
        <v>500</v>
      </c>
    </row>
    <row r="45" spans="1:6" s="68" customFormat="1" x14ac:dyDescent="0.25">
      <c r="A45" s="193">
        <v>3225</v>
      </c>
      <c r="B45" s="194" t="s">
        <v>143</v>
      </c>
      <c r="C45" s="63">
        <v>600</v>
      </c>
      <c r="D45" s="63">
        <v>0</v>
      </c>
      <c r="E45" s="63">
        <f t="shared" si="3"/>
        <v>0</v>
      </c>
      <c r="F45" s="64">
        <f t="shared" si="4"/>
        <v>600</v>
      </c>
    </row>
    <row r="46" spans="1:6" s="68" customFormat="1" x14ac:dyDescent="0.25">
      <c r="A46" s="193">
        <v>3227</v>
      </c>
      <c r="B46" s="194" t="s">
        <v>144</v>
      </c>
      <c r="C46" s="63">
        <v>200</v>
      </c>
      <c r="D46" s="63">
        <v>0</v>
      </c>
      <c r="E46" s="63">
        <f t="shared" si="3"/>
        <v>0</v>
      </c>
      <c r="F46" s="64">
        <f t="shared" si="4"/>
        <v>200</v>
      </c>
    </row>
    <row r="47" spans="1:6" s="68" customFormat="1" x14ac:dyDescent="0.25">
      <c r="A47" s="189">
        <v>323</v>
      </c>
      <c r="B47" s="190" t="s">
        <v>145</v>
      </c>
      <c r="C47" s="63">
        <f>C48+C49+C50+C51+C52+C53+C54+C55+C56</f>
        <v>38400</v>
      </c>
      <c r="D47" s="63">
        <f>D49+D52+D55</f>
        <v>2075</v>
      </c>
      <c r="E47" s="63">
        <f t="shared" si="3"/>
        <v>5.4036458333333339</v>
      </c>
      <c r="F47" s="64">
        <f t="shared" si="4"/>
        <v>40475</v>
      </c>
    </row>
    <row r="48" spans="1:6" s="68" customFormat="1" x14ac:dyDescent="0.25">
      <c r="A48" s="193">
        <v>3231</v>
      </c>
      <c r="B48" s="194" t="s">
        <v>146</v>
      </c>
      <c r="C48" s="63">
        <v>5000</v>
      </c>
      <c r="D48" s="63">
        <v>0</v>
      </c>
      <c r="E48" s="63">
        <f t="shared" si="3"/>
        <v>0</v>
      </c>
      <c r="F48" s="64">
        <f t="shared" si="4"/>
        <v>5000</v>
      </c>
    </row>
    <row r="49" spans="1:6" s="68" customFormat="1" x14ac:dyDescent="0.25">
      <c r="A49" s="193">
        <v>3232</v>
      </c>
      <c r="B49" s="194" t="s">
        <v>147</v>
      </c>
      <c r="C49" s="63">
        <v>2500</v>
      </c>
      <c r="D49" s="63">
        <v>50</v>
      </c>
      <c r="E49" s="63">
        <f t="shared" si="3"/>
        <v>2</v>
      </c>
      <c r="F49" s="64">
        <f t="shared" si="4"/>
        <v>2550</v>
      </c>
    </row>
    <row r="50" spans="1:6" s="68" customFormat="1" x14ac:dyDescent="0.25">
      <c r="A50" s="193">
        <v>3233</v>
      </c>
      <c r="B50" s="194" t="s">
        <v>148</v>
      </c>
      <c r="C50" s="63">
        <v>0</v>
      </c>
      <c r="D50" s="63">
        <v>0</v>
      </c>
      <c r="E50" s="63" t="e">
        <f t="shared" si="3"/>
        <v>#DIV/0!</v>
      </c>
      <c r="F50" s="64">
        <f t="shared" si="4"/>
        <v>0</v>
      </c>
    </row>
    <row r="51" spans="1:6" s="68" customFormat="1" x14ac:dyDescent="0.25">
      <c r="A51" s="193">
        <v>3234</v>
      </c>
      <c r="B51" s="195" t="s">
        <v>149</v>
      </c>
      <c r="C51" s="63">
        <v>3000</v>
      </c>
      <c r="D51" s="63">
        <v>0</v>
      </c>
      <c r="E51" s="63">
        <f t="shared" si="3"/>
        <v>0</v>
      </c>
      <c r="F51" s="64">
        <f t="shared" si="4"/>
        <v>3000</v>
      </c>
    </row>
    <row r="52" spans="1:6" s="68" customFormat="1" x14ac:dyDescent="0.25">
      <c r="A52" s="193">
        <v>3235</v>
      </c>
      <c r="B52" s="195" t="s">
        <v>150</v>
      </c>
      <c r="C52" s="63">
        <v>21000</v>
      </c>
      <c r="D52" s="63">
        <v>2000</v>
      </c>
      <c r="E52" s="63">
        <f t="shared" si="3"/>
        <v>9.5238095238095237</v>
      </c>
      <c r="F52" s="64">
        <f t="shared" si="4"/>
        <v>23000</v>
      </c>
    </row>
    <row r="53" spans="1:6" s="68" customFormat="1" x14ac:dyDescent="0.25">
      <c r="A53" s="193">
        <v>3236</v>
      </c>
      <c r="B53" s="195" t="s">
        <v>151</v>
      </c>
      <c r="C53" s="63">
        <v>3300</v>
      </c>
      <c r="D53" s="63">
        <v>0</v>
      </c>
      <c r="E53" s="63">
        <f t="shared" si="3"/>
        <v>0</v>
      </c>
      <c r="F53" s="64">
        <f t="shared" si="4"/>
        <v>3300</v>
      </c>
    </row>
    <row r="54" spans="1:6" s="68" customFormat="1" x14ac:dyDescent="0.25">
      <c r="A54" s="193">
        <v>3237</v>
      </c>
      <c r="B54" s="195" t="s">
        <v>152</v>
      </c>
      <c r="C54" s="63">
        <v>2000</v>
      </c>
      <c r="D54" s="63">
        <v>0</v>
      </c>
      <c r="E54" s="63">
        <f t="shared" si="3"/>
        <v>0</v>
      </c>
      <c r="F54" s="64">
        <f t="shared" si="4"/>
        <v>2000</v>
      </c>
    </row>
    <row r="55" spans="1:6" s="68" customFormat="1" x14ac:dyDescent="0.25">
      <c r="A55" s="193">
        <v>3238</v>
      </c>
      <c r="B55" s="195" t="s">
        <v>153</v>
      </c>
      <c r="C55" s="63">
        <v>1400</v>
      </c>
      <c r="D55" s="63">
        <v>25</v>
      </c>
      <c r="E55" s="63">
        <f t="shared" si="3"/>
        <v>1.7857142857142856</v>
      </c>
      <c r="F55" s="64">
        <f t="shared" si="4"/>
        <v>1425</v>
      </c>
    </row>
    <row r="56" spans="1:6" s="68" customFormat="1" x14ac:dyDescent="0.25">
      <c r="A56" s="193">
        <v>3239</v>
      </c>
      <c r="B56" s="195" t="s">
        <v>154</v>
      </c>
      <c r="C56" s="63">
        <v>200</v>
      </c>
      <c r="D56" s="63">
        <v>0</v>
      </c>
      <c r="E56" s="63">
        <f t="shared" si="3"/>
        <v>0</v>
      </c>
      <c r="F56" s="64">
        <f t="shared" si="4"/>
        <v>200</v>
      </c>
    </row>
    <row r="57" spans="1:6" s="68" customFormat="1" x14ac:dyDescent="0.25">
      <c r="A57" s="189">
        <v>329</v>
      </c>
      <c r="B57" s="190" t="s">
        <v>155</v>
      </c>
      <c r="C57" s="63">
        <f>C58+C59+C60+C61+C62+C63+C64</f>
        <v>3700</v>
      </c>
      <c r="D57" s="63">
        <f>D62+D64</f>
        <v>388.14</v>
      </c>
      <c r="E57" s="63">
        <f t="shared" si="3"/>
        <v>10.490270270270271</v>
      </c>
      <c r="F57" s="64">
        <f t="shared" si="4"/>
        <v>4088.14</v>
      </c>
    </row>
    <row r="58" spans="1:6" s="68" customFormat="1" ht="23.25" x14ac:dyDescent="0.25">
      <c r="A58" s="193">
        <v>3291</v>
      </c>
      <c r="B58" s="195" t="s">
        <v>156</v>
      </c>
      <c r="C58" s="63">
        <v>0</v>
      </c>
      <c r="D58" s="63">
        <v>0</v>
      </c>
      <c r="E58" s="63" t="e">
        <f t="shared" si="3"/>
        <v>#DIV/0!</v>
      </c>
      <c r="F58" s="64">
        <f t="shared" si="4"/>
        <v>0</v>
      </c>
    </row>
    <row r="59" spans="1:6" s="68" customFormat="1" x14ac:dyDescent="0.25">
      <c r="A59" s="193">
        <v>3292</v>
      </c>
      <c r="B59" s="195" t="s">
        <v>157</v>
      </c>
      <c r="C59" s="63">
        <v>3000</v>
      </c>
      <c r="D59" s="63">
        <v>0</v>
      </c>
      <c r="E59" s="63">
        <f t="shared" si="3"/>
        <v>0</v>
      </c>
      <c r="F59" s="64">
        <f t="shared" si="4"/>
        <v>3000</v>
      </c>
    </row>
    <row r="60" spans="1:6" s="68" customFormat="1" x14ac:dyDescent="0.25">
      <c r="A60" s="193">
        <v>3293</v>
      </c>
      <c r="B60" s="195" t="s">
        <v>158</v>
      </c>
      <c r="C60" s="63">
        <v>200</v>
      </c>
      <c r="D60" s="63">
        <v>0</v>
      </c>
      <c r="E60" s="63">
        <f t="shared" si="3"/>
        <v>0</v>
      </c>
      <c r="F60" s="64">
        <f t="shared" si="4"/>
        <v>200</v>
      </c>
    </row>
    <row r="61" spans="1:6" s="68" customFormat="1" x14ac:dyDescent="0.25">
      <c r="A61" s="193">
        <v>3294</v>
      </c>
      <c r="B61" s="195" t="s">
        <v>159</v>
      </c>
      <c r="C61" s="63">
        <v>0</v>
      </c>
      <c r="D61" s="63">
        <v>0</v>
      </c>
      <c r="E61" s="63" t="e">
        <f t="shared" si="3"/>
        <v>#DIV/0!</v>
      </c>
      <c r="F61" s="64">
        <f t="shared" si="4"/>
        <v>0</v>
      </c>
    </row>
    <row r="62" spans="1:6" s="68" customFormat="1" x14ac:dyDescent="0.25">
      <c r="A62" s="193">
        <v>3295</v>
      </c>
      <c r="B62" s="195" t="s">
        <v>160</v>
      </c>
      <c r="C62" s="63">
        <v>0</v>
      </c>
      <c r="D62" s="63">
        <v>150</v>
      </c>
      <c r="E62" s="63" t="e">
        <f t="shared" si="3"/>
        <v>#DIV/0!</v>
      </c>
      <c r="F62" s="64">
        <f t="shared" si="4"/>
        <v>150</v>
      </c>
    </row>
    <row r="63" spans="1:6" s="68" customFormat="1" x14ac:dyDescent="0.25">
      <c r="A63" s="193">
        <v>3296</v>
      </c>
      <c r="B63" s="195" t="s">
        <v>161</v>
      </c>
      <c r="C63" s="63">
        <v>0</v>
      </c>
      <c r="D63" s="63">
        <v>0</v>
      </c>
      <c r="E63" s="63" t="e">
        <f t="shared" si="3"/>
        <v>#DIV/0!</v>
      </c>
      <c r="F63" s="64">
        <f t="shared" si="4"/>
        <v>0</v>
      </c>
    </row>
    <row r="64" spans="1:6" s="68" customFormat="1" x14ac:dyDescent="0.25">
      <c r="A64" s="193">
        <v>3299</v>
      </c>
      <c r="B64" s="195" t="s">
        <v>162</v>
      </c>
      <c r="C64" s="63">
        <v>500</v>
      </c>
      <c r="D64" s="63">
        <v>238.14</v>
      </c>
      <c r="E64" s="63">
        <f t="shared" si="3"/>
        <v>47.628</v>
      </c>
      <c r="F64" s="64">
        <f t="shared" si="4"/>
        <v>738.14</v>
      </c>
    </row>
    <row r="65" spans="1:6" s="68" customFormat="1" x14ac:dyDescent="0.25">
      <c r="A65" s="187">
        <v>34</v>
      </c>
      <c r="B65" s="188" t="s">
        <v>73</v>
      </c>
      <c r="C65" s="63">
        <v>1100</v>
      </c>
      <c r="D65" s="63">
        <f>D66</f>
        <v>-150</v>
      </c>
      <c r="E65" s="63">
        <f t="shared" si="3"/>
        <v>-13.636363636363635</v>
      </c>
      <c r="F65" s="64">
        <f t="shared" si="4"/>
        <v>950</v>
      </c>
    </row>
    <row r="66" spans="1:6" s="68" customFormat="1" x14ac:dyDescent="0.25">
      <c r="A66" s="189">
        <v>343</v>
      </c>
      <c r="B66" s="190" t="s">
        <v>163</v>
      </c>
      <c r="C66" s="63">
        <v>1100</v>
      </c>
      <c r="D66" s="63">
        <f>D67</f>
        <v>-150</v>
      </c>
      <c r="E66" s="63">
        <f t="shared" si="3"/>
        <v>-13.636363636363635</v>
      </c>
      <c r="F66" s="64">
        <f t="shared" si="4"/>
        <v>950</v>
      </c>
    </row>
    <row r="67" spans="1:6" s="68" customFormat="1" x14ac:dyDescent="0.25">
      <c r="A67" s="193">
        <v>3431</v>
      </c>
      <c r="B67" s="196" t="s">
        <v>164</v>
      </c>
      <c r="C67" s="63">
        <v>1100</v>
      </c>
      <c r="D67" s="63">
        <v>-150</v>
      </c>
      <c r="E67" s="63">
        <f t="shared" si="3"/>
        <v>-13.636363636363635</v>
      </c>
      <c r="F67" s="64">
        <f t="shared" si="4"/>
        <v>950</v>
      </c>
    </row>
    <row r="68" spans="1:6" s="68" customFormat="1" x14ac:dyDescent="0.25">
      <c r="A68" s="193">
        <v>3433</v>
      </c>
      <c r="B68" s="195" t="s">
        <v>165</v>
      </c>
      <c r="C68" s="63">
        <v>0</v>
      </c>
      <c r="D68" s="63">
        <v>0</v>
      </c>
      <c r="E68" s="63" t="e">
        <f t="shared" si="3"/>
        <v>#DIV/0!</v>
      </c>
      <c r="F68" s="64">
        <f t="shared" si="4"/>
        <v>0</v>
      </c>
    </row>
    <row r="69" spans="1:6" s="68" customFormat="1" x14ac:dyDescent="0.25">
      <c r="A69" s="197" t="s">
        <v>166</v>
      </c>
      <c r="B69" s="198" t="s">
        <v>167</v>
      </c>
      <c r="C69" s="63">
        <v>10000</v>
      </c>
      <c r="D69" s="63">
        <v>0</v>
      </c>
      <c r="E69" s="63">
        <f t="shared" si="3"/>
        <v>0</v>
      </c>
      <c r="F69" s="64">
        <f t="shared" si="4"/>
        <v>10000</v>
      </c>
    </row>
    <row r="70" spans="1:6" s="68" customFormat="1" ht="27.75" customHeight="1" x14ac:dyDescent="0.25">
      <c r="A70" s="185" t="s">
        <v>124</v>
      </c>
      <c r="B70" s="186" t="s">
        <v>747</v>
      </c>
      <c r="C70" s="64">
        <v>10000</v>
      </c>
      <c r="D70" s="63">
        <v>0</v>
      </c>
      <c r="E70" s="63">
        <f t="shared" si="3"/>
        <v>0</v>
      </c>
      <c r="F70" s="64">
        <f t="shared" si="4"/>
        <v>10000</v>
      </c>
    </row>
    <row r="71" spans="1:6" s="68" customFormat="1" x14ac:dyDescent="0.25">
      <c r="A71" s="187">
        <v>3</v>
      </c>
      <c r="B71" s="188" t="s">
        <v>32</v>
      </c>
      <c r="C71" s="64">
        <v>0</v>
      </c>
      <c r="D71" s="63">
        <v>0</v>
      </c>
      <c r="E71" s="63" t="e">
        <f t="shared" si="3"/>
        <v>#DIV/0!</v>
      </c>
      <c r="F71" s="64">
        <f t="shared" si="4"/>
        <v>0</v>
      </c>
    </row>
    <row r="72" spans="1:6" s="68" customFormat="1" x14ac:dyDescent="0.25">
      <c r="A72" s="187">
        <v>32</v>
      </c>
      <c r="B72" s="188" t="s">
        <v>34</v>
      </c>
      <c r="C72" s="64">
        <v>0</v>
      </c>
      <c r="D72" s="63">
        <v>0</v>
      </c>
      <c r="E72" s="63" t="e">
        <f t="shared" si="3"/>
        <v>#DIV/0!</v>
      </c>
      <c r="F72" s="64">
        <f t="shared" si="4"/>
        <v>0</v>
      </c>
    </row>
    <row r="73" spans="1:6" s="68" customFormat="1" x14ac:dyDescent="0.25">
      <c r="A73" s="189">
        <v>322</v>
      </c>
      <c r="B73" s="190" t="s">
        <v>138</v>
      </c>
      <c r="C73" s="64">
        <v>0</v>
      </c>
      <c r="D73" s="63">
        <v>0</v>
      </c>
      <c r="E73" s="63" t="e">
        <f t="shared" si="3"/>
        <v>#DIV/0!</v>
      </c>
      <c r="F73" s="64">
        <f t="shared" si="4"/>
        <v>0</v>
      </c>
    </row>
    <row r="74" spans="1:6" s="68" customFormat="1" x14ac:dyDescent="0.25">
      <c r="A74" s="193">
        <v>3221</v>
      </c>
      <c r="B74" s="194" t="s">
        <v>139</v>
      </c>
      <c r="C74" s="64">
        <v>0</v>
      </c>
      <c r="D74" s="63">
        <v>0</v>
      </c>
      <c r="E74" s="63" t="e">
        <f t="shared" si="3"/>
        <v>#DIV/0!</v>
      </c>
      <c r="F74" s="64">
        <f t="shared" si="4"/>
        <v>0</v>
      </c>
    </row>
    <row r="75" spans="1:6" s="68" customFormat="1" x14ac:dyDescent="0.25">
      <c r="A75" s="193">
        <v>3222</v>
      </c>
      <c r="B75" s="194" t="s">
        <v>140</v>
      </c>
      <c r="C75" s="64">
        <v>0</v>
      </c>
      <c r="D75" s="63">
        <v>0</v>
      </c>
      <c r="E75" s="63" t="e">
        <f t="shared" si="3"/>
        <v>#DIV/0!</v>
      </c>
      <c r="F75" s="64">
        <f t="shared" si="4"/>
        <v>0</v>
      </c>
    </row>
    <row r="76" spans="1:6" s="68" customFormat="1" x14ac:dyDescent="0.25">
      <c r="A76" s="193">
        <v>3223</v>
      </c>
      <c r="B76" s="194" t="s">
        <v>141</v>
      </c>
      <c r="C76" s="64">
        <v>0</v>
      </c>
      <c r="D76" s="63">
        <v>0</v>
      </c>
      <c r="E76" s="63" t="e">
        <f t="shared" si="3"/>
        <v>#DIV/0!</v>
      </c>
      <c r="F76" s="64">
        <f t="shared" si="4"/>
        <v>0</v>
      </c>
    </row>
    <row r="77" spans="1:6" s="68" customFormat="1" x14ac:dyDescent="0.25">
      <c r="A77" s="193">
        <v>3224</v>
      </c>
      <c r="B77" s="194" t="s">
        <v>142</v>
      </c>
      <c r="C77" s="64">
        <v>0</v>
      </c>
      <c r="D77" s="63">
        <v>0</v>
      </c>
      <c r="E77" s="63" t="e">
        <f t="shared" si="3"/>
        <v>#DIV/0!</v>
      </c>
      <c r="F77" s="64">
        <f t="shared" si="4"/>
        <v>0</v>
      </c>
    </row>
    <row r="78" spans="1:6" s="68" customFormat="1" x14ac:dyDescent="0.25">
      <c r="A78" s="193">
        <v>3225</v>
      </c>
      <c r="B78" s="194" t="s">
        <v>143</v>
      </c>
      <c r="C78" s="64">
        <v>0</v>
      </c>
      <c r="D78" s="63">
        <v>0</v>
      </c>
      <c r="E78" s="63" t="e">
        <f t="shared" si="3"/>
        <v>#DIV/0!</v>
      </c>
      <c r="F78" s="64">
        <f t="shared" si="4"/>
        <v>0</v>
      </c>
    </row>
    <row r="79" spans="1:6" s="68" customFormat="1" x14ac:dyDescent="0.25">
      <c r="A79" s="193">
        <v>3227</v>
      </c>
      <c r="B79" s="194" t="s">
        <v>144</v>
      </c>
      <c r="C79" s="64">
        <v>0</v>
      </c>
      <c r="D79" s="63">
        <v>0</v>
      </c>
      <c r="E79" s="63" t="e">
        <f t="shared" si="3"/>
        <v>#DIV/0!</v>
      </c>
      <c r="F79" s="64">
        <f t="shared" si="4"/>
        <v>0</v>
      </c>
    </row>
    <row r="80" spans="1:6" s="68" customFormat="1" x14ac:dyDescent="0.25">
      <c r="A80" s="189">
        <v>323</v>
      </c>
      <c r="B80" s="190" t="s">
        <v>145</v>
      </c>
      <c r="C80" s="64">
        <v>0</v>
      </c>
      <c r="D80" s="63">
        <v>0</v>
      </c>
      <c r="E80" s="63" t="e">
        <f t="shared" si="3"/>
        <v>#DIV/0!</v>
      </c>
      <c r="F80" s="64">
        <f t="shared" si="4"/>
        <v>0</v>
      </c>
    </row>
    <row r="81" spans="1:6" s="68" customFormat="1" x14ac:dyDescent="0.25">
      <c r="A81" s="193">
        <v>3231</v>
      </c>
      <c r="B81" s="194" t="s">
        <v>146</v>
      </c>
      <c r="C81" s="64">
        <v>0</v>
      </c>
      <c r="D81" s="63">
        <v>0</v>
      </c>
      <c r="E81" s="63" t="e">
        <f t="shared" si="3"/>
        <v>#DIV/0!</v>
      </c>
      <c r="F81" s="64">
        <f t="shared" si="4"/>
        <v>0</v>
      </c>
    </row>
    <row r="82" spans="1:6" s="68" customFormat="1" x14ac:dyDescent="0.25">
      <c r="A82" s="193">
        <v>3232</v>
      </c>
      <c r="B82" s="194" t="s">
        <v>147</v>
      </c>
      <c r="C82" s="64">
        <v>0</v>
      </c>
      <c r="D82" s="63">
        <v>0</v>
      </c>
      <c r="E82" s="63" t="e">
        <f t="shared" si="3"/>
        <v>#DIV/0!</v>
      </c>
      <c r="F82" s="64">
        <f t="shared" si="4"/>
        <v>0</v>
      </c>
    </row>
    <row r="83" spans="1:6" s="68" customFormat="1" x14ac:dyDescent="0.25">
      <c r="A83" s="193">
        <v>3233</v>
      </c>
      <c r="B83" s="194" t="s">
        <v>148</v>
      </c>
      <c r="C83" s="64">
        <v>0</v>
      </c>
      <c r="D83" s="63">
        <v>0</v>
      </c>
      <c r="E83" s="63" t="e">
        <f t="shared" si="3"/>
        <v>#DIV/0!</v>
      </c>
      <c r="F83" s="64">
        <f t="shared" si="4"/>
        <v>0</v>
      </c>
    </row>
    <row r="84" spans="1:6" s="68" customFormat="1" x14ac:dyDescent="0.25">
      <c r="A84" s="193">
        <v>3234</v>
      </c>
      <c r="B84" s="195" t="s">
        <v>149</v>
      </c>
      <c r="C84" s="64">
        <v>0</v>
      </c>
      <c r="D84" s="63">
        <v>0</v>
      </c>
      <c r="E84" s="63" t="e">
        <f t="shared" si="3"/>
        <v>#DIV/0!</v>
      </c>
      <c r="F84" s="64">
        <f t="shared" si="4"/>
        <v>0</v>
      </c>
    </row>
    <row r="85" spans="1:6" s="68" customFormat="1" x14ac:dyDescent="0.25">
      <c r="A85" s="193">
        <v>3235</v>
      </c>
      <c r="B85" s="195" t="s">
        <v>150</v>
      </c>
      <c r="C85" s="64">
        <v>0</v>
      </c>
      <c r="D85" s="63">
        <v>0</v>
      </c>
      <c r="E85" s="63" t="e">
        <f t="shared" ref="E85:E148" si="5">D85/C85*100</f>
        <v>#DIV/0!</v>
      </c>
      <c r="F85" s="64">
        <f t="shared" ref="F85:F148" si="6">C85+D85</f>
        <v>0</v>
      </c>
    </row>
    <row r="86" spans="1:6" s="68" customFormat="1" x14ac:dyDescent="0.25">
      <c r="A86" s="193">
        <v>3236</v>
      </c>
      <c r="B86" s="195" t="s">
        <v>151</v>
      </c>
      <c r="C86" s="64">
        <v>0</v>
      </c>
      <c r="D86" s="63">
        <v>0</v>
      </c>
      <c r="E86" s="63" t="e">
        <f t="shared" si="5"/>
        <v>#DIV/0!</v>
      </c>
      <c r="F86" s="64">
        <f t="shared" si="6"/>
        <v>0</v>
      </c>
    </row>
    <row r="87" spans="1:6" s="68" customFormat="1" x14ac:dyDescent="0.25">
      <c r="A87" s="193">
        <v>3237</v>
      </c>
      <c r="B87" s="195" t="s">
        <v>152</v>
      </c>
      <c r="C87" s="64">
        <v>0</v>
      </c>
      <c r="D87" s="63">
        <v>0</v>
      </c>
      <c r="E87" s="63" t="e">
        <f t="shared" si="5"/>
        <v>#DIV/0!</v>
      </c>
      <c r="F87" s="64">
        <f t="shared" si="6"/>
        <v>0</v>
      </c>
    </row>
    <row r="88" spans="1:6" s="68" customFormat="1" x14ac:dyDescent="0.25">
      <c r="A88" s="193">
        <v>3238</v>
      </c>
      <c r="B88" s="195" t="s">
        <v>153</v>
      </c>
      <c r="C88" s="64">
        <v>0</v>
      </c>
      <c r="D88" s="63">
        <v>0</v>
      </c>
      <c r="E88" s="63" t="e">
        <f t="shared" si="5"/>
        <v>#DIV/0!</v>
      </c>
      <c r="F88" s="64">
        <f t="shared" si="6"/>
        <v>0</v>
      </c>
    </row>
    <row r="89" spans="1:6" s="68" customFormat="1" x14ac:dyDescent="0.25">
      <c r="A89" s="193">
        <v>3239</v>
      </c>
      <c r="B89" s="195" t="s">
        <v>154</v>
      </c>
      <c r="C89" s="64">
        <v>0</v>
      </c>
      <c r="D89" s="63">
        <v>0</v>
      </c>
      <c r="E89" s="63" t="e">
        <f t="shared" si="5"/>
        <v>#DIV/0!</v>
      </c>
      <c r="F89" s="64">
        <f t="shared" si="6"/>
        <v>0</v>
      </c>
    </row>
    <row r="90" spans="1:6" s="68" customFormat="1" x14ac:dyDescent="0.25">
      <c r="A90" s="187">
        <v>4</v>
      </c>
      <c r="B90" s="188" t="s">
        <v>35</v>
      </c>
      <c r="C90" s="63">
        <v>10000</v>
      </c>
      <c r="D90" s="63">
        <v>0</v>
      </c>
      <c r="E90" s="63">
        <f t="shared" si="5"/>
        <v>0</v>
      </c>
      <c r="F90" s="64">
        <f t="shared" si="6"/>
        <v>10000</v>
      </c>
    </row>
    <row r="91" spans="1:6" s="68" customFormat="1" ht="26.25" x14ac:dyDescent="0.25">
      <c r="A91" s="187">
        <v>42</v>
      </c>
      <c r="B91" s="188" t="s">
        <v>75</v>
      </c>
      <c r="C91" s="63">
        <v>10000</v>
      </c>
      <c r="D91" s="63">
        <v>0</v>
      </c>
      <c r="E91" s="63">
        <f t="shared" si="5"/>
        <v>0</v>
      </c>
      <c r="F91" s="64">
        <f t="shared" si="6"/>
        <v>10000</v>
      </c>
    </row>
    <row r="92" spans="1:6" s="68" customFormat="1" x14ac:dyDescent="0.25">
      <c r="A92" s="189">
        <v>421</v>
      </c>
      <c r="B92" s="190" t="s">
        <v>168</v>
      </c>
      <c r="C92" s="63">
        <v>0</v>
      </c>
      <c r="D92" s="63">
        <v>0</v>
      </c>
      <c r="E92" s="63" t="e">
        <f t="shared" si="5"/>
        <v>#DIV/0!</v>
      </c>
      <c r="F92" s="64">
        <f t="shared" si="6"/>
        <v>0</v>
      </c>
    </row>
    <row r="93" spans="1:6" s="68" customFormat="1" x14ac:dyDescent="0.25">
      <c r="A93" s="193">
        <v>4212</v>
      </c>
      <c r="B93" s="199" t="s">
        <v>169</v>
      </c>
      <c r="C93" s="63">
        <v>0</v>
      </c>
      <c r="D93" s="63">
        <v>0</v>
      </c>
      <c r="E93" s="63" t="e">
        <f t="shared" si="5"/>
        <v>#DIV/0!</v>
      </c>
      <c r="F93" s="64">
        <f t="shared" si="6"/>
        <v>0</v>
      </c>
    </row>
    <row r="94" spans="1:6" s="68" customFormat="1" x14ac:dyDescent="0.25">
      <c r="A94" s="189">
        <v>422</v>
      </c>
      <c r="B94" s="190" t="s">
        <v>170</v>
      </c>
      <c r="C94" s="63">
        <v>10000</v>
      </c>
      <c r="D94" s="63">
        <v>0</v>
      </c>
      <c r="E94" s="63">
        <f t="shared" si="5"/>
        <v>0</v>
      </c>
      <c r="F94" s="64">
        <f t="shared" si="6"/>
        <v>10000</v>
      </c>
    </row>
    <row r="95" spans="1:6" s="68" customFormat="1" x14ac:dyDescent="0.25">
      <c r="A95" s="193">
        <v>4221</v>
      </c>
      <c r="B95" s="199" t="s">
        <v>171</v>
      </c>
      <c r="C95" s="63">
        <v>0</v>
      </c>
      <c r="D95" s="63">
        <v>0</v>
      </c>
      <c r="E95" s="63" t="e">
        <f t="shared" si="5"/>
        <v>#DIV/0!</v>
      </c>
      <c r="F95" s="64">
        <f t="shared" si="6"/>
        <v>0</v>
      </c>
    </row>
    <row r="96" spans="1:6" s="68" customFormat="1" x14ac:dyDescent="0.25">
      <c r="A96" s="193">
        <v>4226</v>
      </c>
      <c r="B96" s="199" t="s">
        <v>172</v>
      </c>
      <c r="C96" s="63">
        <v>0</v>
      </c>
      <c r="D96" s="63">
        <v>0</v>
      </c>
      <c r="E96" s="63" t="e">
        <f t="shared" si="5"/>
        <v>#DIV/0!</v>
      </c>
      <c r="F96" s="64">
        <f t="shared" si="6"/>
        <v>0</v>
      </c>
    </row>
    <row r="97" spans="1:6" s="68" customFormat="1" x14ac:dyDescent="0.25">
      <c r="A97" s="193">
        <v>4227</v>
      </c>
      <c r="B97" s="195" t="s">
        <v>173</v>
      </c>
      <c r="C97" s="63">
        <v>10000</v>
      </c>
      <c r="D97" s="63">
        <v>0</v>
      </c>
      <c r="E97" s="63">
        <f t="shared" si="5"/>
        <v>0</v>
      </c>
      <c r="F97" s="64">
        <f t="shared" si="6"/>
        <v>10000</v>
      </c>
    </row>
    <row r="98" spans="1:6" s="68" customFormat="1" ht="26.25" x14ac:dyDescent="0.25">
      <c r="A98" s="189">
        <v>424</v>
      </c>
      <c r="B98" s="190" t="s">
        <v>174</v>
      </c>
      <c r="C98" s="63">
        <v>0</v>
      </c>
      <c r="D98" s="63">
        <v>0</v>
      </c>
      <c r="E98" s="63" t="e">
        <f t="shared" si="5"/>
        <v>#DIV/0!</v>
      </c>
      <c r="F98" s="64">
        <f t="shared" si="6"/>
        <v>0</v>
      </c>
    </row>
    <row r="99" spans="1:6" s="68" customFormat="1" x14ac:dyDescent="0.25">
      <c r="A99" s="193">
        <v>4241</v>
      </c>
      <c r="B99" s="195" t="s">
        <v>175</v>
      </c>
      <c r="C99" s="63">
        <v>0</v>
      </c>
      <c r="D99" s="63">
        <v>0</v>
      </c>
      <c r="E99" s="63" t="e">
        <f t="shared" si="5"/>
        <v>#DIV/0!</v>
      </c>
      <c r="F99" s="64">
        <f t="shared" si="6"/>
        <v>0</v>
      </c>
    </row>
    <row r="100" spans="1:6" s="68" customFormat="1" x14ac:dyDescent="0.25">
      <c r="A100" s="197" t="s">
        <v>176</v>
      </c>
      <c r="B100" s="198" t="s">
        <v>177</v>
      </c>
      <c r="C100" s="64">
        <v>0</v>
      </c>
      <c r="D100" s="63">
        <v>0</v>
      </c>
      <c r="E100" s="63" t="e">
        <f t="shared" si="5"/>
        <v>#DIV/0!</v>
      </c>
      <c r="F100" s="64">
        <f t="shared" si="6"/>
        <v>0</v>
      </c>
    </row>
    <row r="101" spans="1:6" s="68" customFormat="1" ht="26.25" x14ac:dyDescent="0.25">
      <c r="A101" s="185" t="s">
        <v>124</v>
      </c>
      <c r="B101" s="186" t="s">
        <v>747</v>
      </c>
      <c r="C101" s="64">
        <v>0</v>
      </c>
      <c r="D101" s="63">
        <v>0</v>
      </c>
      <c r="E101" s="63" t="e">
        <f t="shared" si="5"/>
        <v>#DIV/0!</v>
      </c>
      <c r="F101" s="64">
        <f t="shared" si="6"/>
        <v>0</v>
      </c>
    </row>
    <row r="102" spans="1:6" s="68" customFormat="1" x14ac:dyDescent="0.25">
      <c r="A102" s="187">
        <v>3</v>
      </c>
      <c r="B102" s="188" t="s">
        <v>32</v>
      </c>
      <c r="C102" s="64">
        <v>0</v>
      </c>
      <c r="D102" s="63">
        <v>0</v>
      </c>
      <c r="E102" s="63" t="e">
        <f t="shared" si="5"/>
        <v>#DIV/0!</v>
      </c>
      <c r="F102" s="64">
        <f t="shared" si="6"/>
        <v>0</v>
      </c>
    </row>
    <row r="103" spans="1:6" s="68" customFormat="1" x14ac:dyDescent="0.25">
      <c r="A103" s="187">
        <v>32</v>
      </c>
      <c r="B103" s="188" t="s">
        <v>34</v>
      </c>
      <c r="C103" s="64">
        <v>0</v>
      </c>
      <c r="D103" s="63">
        <v>0</v>
      </c>
      <c r="E103" s="63" t="e">
        <f t="shared" si="5"/>
        <v>#DIV/0!</v>
      </c>
      <c r="F103" s="64">
        <f t="shared" si="6"/>
        <v>0</v>
      </c>
    </row>
    <row r="104" spans="1:6" s="68" customFormat="1" x14ac:dyDescent="0.25">
      <c r="A104" s="189">
        <v>322</v>
      </c>
      <c r="B104" s="190" t="s">
        <v>138</v>
      </c>
      <c r="C104" s="64">
        <v>0</v>
      </c>
      <c r="D104" s="63">
        <v>0</v>
      </c>
      <c r="E104" s="63" t="e">
        <f t="shared" si="5"/>
        <v>#DIV/0!</v>
      </c>
      <c r="F104" s="64">
        <f t="shared" si="6"/>
        <v>0</v>
      </c>
    </row>
    <row r="105" spans="1:6" s="68" customFormat="1" x14ac:dyDescent="0.25">
      <c r="A105" s="193">
        <v>3221</v>
      </c>
      <c r="B105" s="194" t="s">
        <v>139</v>
      </c>
      <c r="C105" s="64">
        <v>0</v>
      </c>
      <c r="D105" s="63">
        <v>0</v>
      </c>
      <c r="E105" s="63" t="e">
        <f t="shared" si="5"/>
        <v>#DIV/0!</v>
      </c>
      <c r="F105" s="64">
        <f t="shared" si="6"/>
        <v>0</v>
      </c>
    </row>
    <row r="106" spans="1:6" s="68" customFormat="1" x14ac:dyDescent="0.25">
      <c r="A106" s="193">
        <v>3222</v>
      </c>
      <c r="B106" s="194" t="s">
        <v>140</v>
      </c>
      <c r="C106" s="64">
        <v>0</v>
      </c>
      <c r="D106" s="63">
        <v>0</v>
      </c>
      <c r="E106" s="63" t="e">
        <f t="shared" si="5"/>
        <v>#DIV/0!</v>
      </c>
      <c r="F106" s="64">
        <f t="shared" si="6"/>
        <v>0</v>
      </c>
    </row>
    <row r="107" spans="1:6" s="68" customFormat="1" x14ac:dyDescent="0.25">
      <c r="A107" s="193">
        <v>3223</v>
      </c>
      <c r="B107" s="194" t="s">
        <v>141</v>
      </c>
      <c r="C107" s="64">
        <v>0</v>
      </c>
      <c r="D107" s="63">
        <v>0</v>
      </c>
      <c r="E107" s="63" t="e">
        <f t="shared" si="5"/>
        <v>#DIV/0!</v>
      </c>
      <c r="F107" s="64">
        <f t="shared" si="6"/>
        <v>0</v>
      </c>
    </row>
    <row r="108" spans="1:6" s="68" customFormat="1" x14ac:dyDescent="0.25">
      <c r="A108" s="193">
        <v>3224</v>
      </c>
      <c r="B108" s="194" t="s">
        <v>142</v>
      </c>
      <c r="C108" s="64">
        <v>0</v>
      </c>
      <c r="D108" s="63">
        <v>0</v>
      </c>
      <c r="E108" s="63" t="e">
        <f t="shared" si="5"/>
        <v>#DIV/0!</v>
      </c>
      <c r="F108" s="64">
        <f t="shared" si="6"/>
        <v>0</v>
      </c>
    </row>
    <row r="109" spans="1:6" s="68" customFormat="1" x14ac:dyDescent="0.25">
      <c r="A109" s="193">
        <v>3225</v>
      </c>
      <c r="B109" s="194" t="s">
        <v>143</v>
      </c>
      <c r="C109" s="64">
        <v>0</v>
      </c>
      <c r="D109" s="63">
        <v>0</v>
      </c>
      <c r="E109" s="63" t="e">
        <f t="shared" si="5"/>
        <v>#DIV/0!</v>
      </c>
      <c r="F109" s="64">
        <f t="shared" si="6"/>
        <v>0</v>
      </c>
    </row>
    <row r="110" spans="1:6" s="68" customFormat="1" x14ac:dyDescent="0.25">
      <c r="A110" s="193">
        <v>3227</v>
      </c>
      <c r="B110" s="194" t="s">
        <v>144</v>
      </c>
      <c r="C110" s="64">
        <v>0</v>
      </c>
      <c r="D110" s="63">
        <v>0</v>
      </c>
      <c r="E110" s="63" t="e">
        <f t="shared" si="5"/>
        <v>#DIV/0!</v>
      </c>
      <c r="F110" s="64">
        <f t="shared" si="6"/>
        <v>0</v>
      </c>
    </row>
    <row r="111" spans="1:6" s="68" customFormat="1" x14ac:dyDescent="0.25">
      <c r="A111" s="189">
        <v>323</v>
      </c>
      <c r="B111" s="190" t="s">
        <v>145</v>
      </c>
      <c r="C111" s="64">
        <v>0</v>
      </c>
      <c r="D111" s="63">
        <v>0</v>
      </c>
      <c r="E111" s="63" t="e">
        <f t="shared" si="5"/>
        <v>#DIV/0!</v>
      </c>
      <c r="F111" s="64">
        <f t="shared" si="6"/>
        <v>0</v>
      </c>
    </row>
    <row r="112" spans="1:6" s="68" customFormat="1" x14ac:dyDescent="0.25">
      <c r="A112" s="193">
        <v>3231</v>
      </c>
      <c r="B112" s="194" t="s">
        <v>146</v>
      </c>
      <c r="C112" s="64">
        <v>0</v>
      </c>
      <c r="D112" s="63">
        <v>0</v>
      </c>
      <c r="E112" s="63" t="e">
        <f t="shared" si="5"/>
        <v>#DIV/0!</v>
      </c>
      <c r="F112" s="64">
        <f t="shared" si="6"/>
        <v>0</v>
      </c>
    </row>
    <row r="113" spans="1:6" s="68" customFormat="1" x14ac:dyDescent="0.25">
      <c r="A113" s="193">
        <v>3232</v>
      </c>
      <c r="B113" s="194" t="s">
        <v>147</v>
      </c>
      <c r="C113" s="64">
        <v>0</v>
      </c>
      <c r="D113" s="63">
        <v>0</v>
      </c>
      <c r="E113" s="63" t="e">
        <f t="shared" si="5"/>
        <v>#DIV/0!</v>
      </c>
      <c r="F113" s="64">
        <f t="shared" si="6"/>
        <v>0</v>
      </c>
    </row>
    <row r="114" spans="1:6" s="68" customFormat="1" x14ac:dyDescent="0.25">
      <c r="A114" s="193">
        <v>3233</v>
      </c>
      <c r="B114" s="194" t="s">
        <v>148</v>
      </c>
      <c r="C114" s="64">
        <v>0</v>
      </c>
      <c r="D114" s="63">
        <v>0</v>
      </c>
      <c r="E114" s="63" t="e">
        <f t="shared" si="5"/>
        <v>#DIV/0!</v>
      </c>
      <c r="F114" s="64">
        <f t="shared" si="6"/>
        <v>0</v>
      </c>
    </row>
    <row r="115" spans="1:6" s="68" customFormat="1" x14ac:dyDescent="0.25">
      <c r="A115" s="193">
        <v>3234</v>
      </c>
      <c r="B115" s="195" t="s">
        <v>149</v>
      </c>
      <c r="C115" s="64">
        <v>0</v>
      </c>
      <c r="D115" s="63">
        <v>0</v>
      </c>
      <c r="E115" s="63" t="e">
        <f t="shared" si="5"/>
        <v>#DIV/0!</v>
      </c>
      <c r="F115" s="64">
        <f t="shared" si="6"/>
        <v>0</v>
      </c>
    </row>
    <row r="116" spans="1:6" s="68" customFormat="1" x14ac:dyDescent="0.25">
      <c r="A116" s="193">
        <v>3235</v>
      </c>
      <c r="B116" s="195" t="s">
        <v>150</v>
      </c>
      <c r="C116" s="64">
        <v>0</v>
      </c>
      <c r="D116" s="63">
        <v>0</v>
      </c>
      <c r="E116" s="63" t="e">
        <f t="shared" si="5"/>
        <v>#DIV/0!</v>
      </c>
      <c r="F116" s="64">
        <f t="shared" si="6"/>
        <v>0</v>
      </c>
    </row>
    <row r="117" spans="1:6" s="68" customFormat="1" x14ac:dyDescent="0.25">
      <c r="A117" s="193">
        <v>3236</v>
      </c>
      <c r="B117" s="195" t="s">
        <v>151</v>
      </c>
      <c r="C117" s="64">
        <v>0</v>
      </c>
      <c r="D117" s="63">
        <v>0</v>
      </c>
      <c r="E117" s="63" t="e">
        <f t="shared" si="5"/>
        <v>#DIV/0!</v>
      </c>
      <c r="F117" s="64">
        <f t="shared" si="6"/>
        <v>0</v>
      </c>
    </row>
    <row r="118" spans="1:6" s="68" customFormat="1" x14ac:dyDescent="0.25">
      <c r="A118" s="193">
        <v>3237</v>
      </c>
      <c r="B118" s="195" t="s">
        <v>152</v>
      </c>
      <c r="C118" s="64">
        <v>0</v>
      </c>
      <c r="D118" s="63">
        <v>0</v>
      </c>
      <c r="E118" s="63" t="e">
        <f t="shared" si="5"/>
        <v>#DIV/0!</v>
      </c>
      <c r="F118" s="64">
        <f t="shared" si="6"/>
        <v>0</v>
      </c>
    </row>
    <row r="119" spans="1:6" s="68" customFormat="1" x14ac:dyDescent="0.25">
      <c r="A119" s="193">
        <v>3238</v>
      </c>
      <c r="B119" s="195" t="s">
        <v>153</v>
      </c>
      <c r="C119" s="64">
        <v>0</v>
      </c>
      <c r="D119" s="63">
        <v>0</v>
      </c>
      <c r="E119" s="63" t="e">
        <f t="shared" si="5"/>
        <v>#DIV/0!</v>
      </c>
      <c r="F119" s="64">
        <f t="shared" si="6"/>
        <v>0</v>
      </c>
    </row>
    <row r="120" spans="1:6" s="68" customFormat="1" x14ac:dyDescent="0.25">
      <c r="A120" s="193">
        <v>3239</v>
      </c>
      <c r="B120" s="195" t="s">
        <v>154</v>
      </c>
      <c r="C120" s="64">
        <v>0</v>
      </c>
      <c r="D120" s="63">
        <v>0</v>
      </c>
      <c r="E120" s="63" t="e">
        <f t="shared" si="5"/>
        <v>#DIV/0!</v>
      </c>
      <c r="F120" s="64">
        <f t="shared" si="6"/>
        <v>0</v>
      </c>
    </row>
    <row r="121" spans="1:6" s="68" customFormat="1" x14ac:dyDescent="0.25">
      <c r="A121" s="187">
        <v>4</v>
      </c>
      <c r="B121" s="188" t="s">
        <v>35</v>
      </c>
      <c r="C121" s="64">
        <v>0</v>
      </c>
      <c r="D121" s="63">
        <v>0</v>
      </c>
      <c r="E121" s="63" t="e">
        <f t="shared" si="5"/>
        <v>#DIV/0!</v>
      </c>
      <c r="F121" s="64">
        <f t="shared" si="6"/>
        <v>0</v>
      </c>
    </row>
    <row r="122" spans="1:6" s="68" customFormat="1" ht="26.25" x14ac:dyDescent="0.25">
      <c r="A122" s="187">
        <v>42</v>
      </c>
      <c r="B122" s="188" t="s">
        <v>75</v>
      </c>
      <c r="C122" s="64">
        <v>0</v>
      </c>
      <c r="D122" s="63">
        <v>0</v>
      </c>
      <c r="E122" s="63" t="e">
        <f t="shared" si="5"/>
        <v>#DIV/0!</v>
      </c>
      <c r="F122" s="64">
        <f t="shared" si="6"/>
        <v>0</v>
      </c>
    </row>
    <row r="123" spans="1:6" s="68" customFormat="1" x14ac:dyDescent="0.25">
      <c r="A123" s="189">
        <v>421</v>
      </c>
      <c r="B123" s="190" t="s">
        <v>168</v>
      </c>
      <c r="C123" s="64">
        <v>0</v>
      </c>
      <c r="D123" s="63">
        <v>0</v>
      </c>
      <c r="E123" s="63" t="e">
        <f t="shared" si="5"/>
        <v>#DIV/0!</v>
      </c>
      <c r="F123" s="64">
        <f t="shared" si="6"/>
        <v>0</v>
      </c>
    </row>
    <row r="124" spans="1:6" s="68" customFormat="1" x14ac:dyDescent="0.25">
      <c r="A124" s="193">
        <v>4212</v>
      </c>
      <c r="B124" s="199" t="s">
        <v>169</v>
      </c>
      <c r="C124" s="64">
        <v>0</v>
      </c>
      <c r="D124" s="63">
        <v>0</v>
      </c>
      <c r="E124" s="63" t="e">
        <f t="shared" si="5"/>
        <v>#DIV/0!</v>
      </c>
      <c r="F124" s="64">
        <f t="shared" si="6"/>
        <v>0</v>
      </c>
    </row>
    <row r="125" spans="1:6" s="68" customFormat="1" x14ac:dyDescent="0.25">
      <c r="A125" s="189">
        <v>422</v>
      </c>
      <c r="B125" s="190" t="s">
        <v>170</v>
      </c>
      <c r="C125" s="64">
        <v>0</v>
      </c>
      <c r="D125" s="63">
        <v>0</v>
      </c>
      <c r="E125" s="63" t="e">
        <f t="shared" si="5"/>
        <v>#DIV/0!</v>
      </c>
      <c r="F125" s="64">
        <f t="shared" si="6"/>
        <v>0</v>
      </c>
    </row>
    <row r="126" spans="1:6" s="68" customFormat="1" x14ac:dyDescent="0.25">
      <c r="A126" s="193">
        <v>4221</v>
      </c>
      <c r="B126" s="199" t="s">
        <v>171</v>
      </c>
      <c r="C126" s="64">
        <v>0</v>
      </c>
      <c r="D126" s="63">
        <v>0</v>
      </c>
      <c r="E126" s="63" t="e">
        <f t="shared" si="5"/>
        <v>#DIV/0!</v>
      </c>
      <c r="F126" s="64">
        <f t="shared" si="6"/>
        <v>0</v>
      </c>
    </row>
    <row r="127" spans="1:6" s="68" customFormat="1" x14ac:dyDescent="0.25">
      <c r="A127" s="193">
        <v>4226</v>
      </c>
      <c r="B127" s="199" t="s">
        <v>172</v>
      </c>
      <c r="C127" s="64">
        <v>0</v>
      </c>
      <c r="D127" s="63">
        <v>0</v>
      </c>
      <c r="E127" s="63" t="e">
        <f t="shared" si="5"/>
        <v>#DIV/0!</v>
      </c>
      <c r="F127" s="64">
        <f t="shared" si="6"/>
        <v>0</v>
      </c>
    </row>
    <row r="128" spans="1:6" s="68" customFormat="1" x14ac:dyDescent="0.25">
      <c r="A128" s="193">
        <v>4227</v>
      </c>
      <c r="B128" s="195" t="s">
        <v>173</v>
      </c>
      <c r="C128" s="64">
        <v>0</v>
      </c>
      <c r="D128" s="63">
        <v>0</v>
      </c>
      <c r="E128" s="63" t="e">
        <f t="shared" si="5"/>
        <v>#DIV/0!</v>
      </c>
      <c r="F128" s="64">
        <f t="shared" si="6"/>
        <v>0</v>
      </c>
    </row>
    <row r="129" spans="1:6" s="68" customFormat="1" ht="26.25" x14ac:dyDescent="0.25">
      <c r="A129" s="189">
        <v>424</v>
      </c>
      <c r="B129" s="190" t="s">
        <v>174</v>
      </c>
      <c r="C129" s="64">
        <v>0</v>
      </c>
      <c r="D129" s="63">
        <v>0</v>
      </c>
      <c r="E129" s="63" t="e">
        <f t="shared" si="5"/>
        <v>#DIV/0!</v>
      </c>
      <c r="F129" s="64">
        <f t="shared" si="6"/>
        <v>0</v>
      </c>
    </row>
    <row r="130" spans="1:6" s="68" customFormat="1" x14ac:dyDescent="0.25">
      <c r="A130" s="193">
        <v>4241</v>
      </c>
      <c r="B130" s="195" t="s">
        <v>175</v>
      </c>
      <c r="C130" s="64">
        <v>0</v>
      </c>
      <c r="D130" s="63">
        <v>0</v>
      </c>
      <c r="E130" s="63" t="e">
        <f t="shared" si="5"/>
        <v>#DIV/0!</v>
      </c>
      <c r="F130" s="64">
        <f t="shared" si="6"/>
        <v>0</v>
      </c>
    </row>
    <row r="131" spans="1:6" s="68" customFormat="1" x14ac:dyDescent="0.25">
      <c r="A131" s="189"/>
      <c r="B131" s="190"/>
      <c r="C131" s="64">
        <v>0</v>
      </c>
      <c r="D131" s="63">
        <v>0</v>
      </c>
      <c r="E131" s="63" t="e">
        <f t="shared" si="5"/>
        <v>#DIV/0!</v>
      </c>
      <c r="F131" s="64">
        <f t="shared" si="6"/>
        <v>0</v>
      </c>
    </row>
    <row r="132" spans="1:6" s="68" customFormat="1" ht="26.25" x14ac:dyDescent="0.25">
      <c r="A132" s="200" t="s">
        <v>178</v>
      </c>
      <c r="B132" s="201" t="s">
        <v>179</v>
      </c>
      <c r="C132" s="63">
        <f>C133+C194+C555+C617+C661+C704+C741</f>
        <v>1596167.5</v>
      </c>
      <c r="D132" s="63">
        <v>0</v>
      </c>
      <c r="E132" s="63">
        <f t="shared" si="5"/>
        <v>0</v>
      </c>
      <c r="F132" s="64">
        <f t="shared" si="6"/>
        <v>1596167.5</v>
      </c>
    </row>
    <row r="133" spans="1:6" s="68" customFormat="1" ht="26.25" x14ac:dyDescent="0.25">
      <c r="A133" s="197" t="s">
        <v>180</v>
      </c>
      <c r="B133" s="198" t="s">
        <v>179</v>
      </c>
      <c r="C133" s="63">
        <f>C134</f>
        <v>2142.5</v>
      </c>
      <c r="D133" s="63">
        <v>0</v>
      </c>
      <c r="E133" s="63">
        <f t="shared" si="5"/>
        <v>0</v>
      </c>
      <c r="F133" s="64">
        <f t="shared" si="6"/>
        <v>2142.5</v>
      </c>
    </row>
    <row r="134" spans="1:6" s="68" customFormat="1" ht="26.25" x14ac:dyDescent="0.25">
      <c r="A134" s="185" t="s">
        <v>124</v>
      </c>
      <c r="B134" s="186" t="s">
        <v>748</v>
      </c>
      <c r="C134" s="63">
        <f>C135</f>
        <v>2142.5</v>
      </c>
      <c r="D134" s="63">
        <v>0</v>
      </c>
      <c r="E134" s="63">
        <f t="shared" si="5"/>
        <v>0</v>
      </c>
      <c r="F134" s="64">
        <f t="shared" si="6"/>
        <v>2142.5</v>
      </c>
    </row>
    <row r="135" spans="1:6" s="68" customFormat="1" x14ac:dyDescent="0.25">
      <c r="A135" s="187">
        <v>3</v>
      </c>
      <c r="B135" s="188" t="s">
        <v>32</v>
      </c>
      <c r="C135" s="63">
        <f>C136+C146+C176+C180</f>
        <v>2142.5</v>
      </c>
      <c r="D135" s="63">
        <v>0</v>
      </c>
      <c r="E135" s="63">
        <f t="shared" si="5"/>
        <v>0</v>
      </c>
      <c r="F135" s="64">
        <f t="shared" si="6"/>
        <v>2142.5</v>
      </c>
    </row>
    <row r="136" spans="1:6" s="68" customFormat="1" x14ac:dyDescent="0.25">
      <c r="A136" s="187">
        <v>31</v>
      </c>
      <c r="B136" s="188" t="s">
        <v>33</v>
      </c>
      <c r="C136" s="63">
        <v>0</v>
      </c>
      <c r="D136" s="63">
        <v>0</v>
      </c>
      <c r="E136" s="63" t="e">
        <f t="shared" si="5"/>
        <v>#DIV/0!</v>
      </c>
      <c r="F136" s="64">
        <f t="shared" si="6"/>
        <v>0</v>
      </c>
    </row>
    <row r="137" spans="1:6" s="68" customFormat="1" x14ac:dyDescent="0.25">
      <c r="A137" s="189">
        <v>311</v>
      </c>
      <c r="B137" s="190" t="s">
        <v>125</v>
      </c>
      <c r="C137" s="63">
        <v>0</v>
      </c>
      <c r="D137" s="63">
        <v>0</v>
      </c>
      <c r="E137" s="63" t="e">
        <f t="shared" si="5"/>
        <v>#DIV/0!</v>
      </c>
      <c r="F137" s="64">
        <f t="shared" si="6"/>
        <v>0</v>
      </c>
    </row>
    <row r="138" spans="1:6" s="68" customFormat="1" x14ac:dyDescent="0.25">
      <c r="A138" s="191">
        <v>3111</v>
      </c>
      <c r="B138" s="192" t="s">
        <v>126</v>
      </c>
      <c r="C138" s="63">
        <v>0</v>
      </c>
      <c r="D138" s="63">
        <v>0</v>
      </c>
      <c r="E138" s="63" t="e">
        <f t="shared" si="5"/>
        <v>#DIV/0!</v>
      </c>
      <c r="F138" s="64">
        <f t="shared" si="6"/>
        <v>0</v>
      </c>
    </row>
    <row r="139" spans="1:6" s="68" customFormat="1" x14ac:dyDescent="0.25">
      <c r="A139" s="191">
        <v>3113</v>
      </c>
      <c r="B139" s="192" t="s">
        <v>127</v>
      </c>
      <c r="C139" s="63">
        <v>0</v>
      </c>
      <c r="D139" s="63">
        <v>0</v>
      </c>
      <c r="E139" s="63" t="e">
        <f t="shared" si="5"/>
        <v>#DIV/0!</v>
      </c>
      <c r="F139" s="64">
        <f t="shared" si="6"/>
        <v>0</v>
      </c>
    </row>
    <row r="140" spans="1:6" s="68" customFormat="1" x14ac:dyDescent="0.25">
      <c r="A140" s="191">
        <v>3114</v>
      </c>
      <c r="B140" s="192" t="s">
        <v>128</v>
      </c>
      <c r="C140" s="63">
        <v>0</v>
      </c>
      <c r="D140" s="63">
        <v>0</v>
      </c>
      <c r="E140" s="63" t="e">
        <f t="shared" si="5"/>
        <v>#DIV/0!</v>
      </c>
      <c r="F140" s="64">
        <f t="shared" si="6"/>
        <v>0</v>
      </c>
    </row>
    <row r="141" spans="1:6" s="68" customFormat="1" x14ac:dyDescent="0.25">
      <c r="A141" s="189">
        <v>312</v>
      </c>
      <c r="B141" s="190" t="s">
        <v>129</v>
      </c>
      <c r="C141" s="63">
        <v>0</v>
      </c>
      <c r="D141" s="63">
        <v>0</v>
      </c>
      <c r="E141" s="63" t="e">
        <f t="shared" si="5"/>
        <v>#DIV/0!</v>
      </c>
      <c r="F141" s="64">
        <f t="shared" si="6"/>
        <v>0</v>
      </c>
    </row>
    <row r="142" spans="1:6" s="68" customFormat="1" x14ac:dyDescent="0.25">
      <c r="A142" s="191">
        <v>3121</v>
      </c>
      <c r="B142" s="192" t="s">
        <v>129</v>
      </c>
      <c r="C142" s="63">
        <v>0</v>
      </c>
      <c r="D142" s="63">
        <v>0</v>
      </c>
      <c r="E142" s="63" t="e">
        <f t="shared" si="5"/>
        <v>#DIV/0!</v>
      </c>
      <c r="F142" s="64">
        <f t="shared" si="6"/>
        <v>0</v>
      </c>
    </row>
    <row r="143" spans="1:6" s="68" customFormat="1" x14ac:dyDescent="0.25">
      <c r="A143" s="189">
        <v>313</v>
      </c>
      <c r="B143" s="190" t="s">
        <v>130</v>
      </c>
      <c r="C143" s="63">
        <v>0</v>
      </c>
      <c r="D143" s="63">
        <v>0</v>
      </c>
      <c r="E143" s="63" t="e">
        <f t="shared" si="5"/>
        <v>#DIV/0!</v>
      </c>
      <c r="F143" s="64">
        <f t="shared" si="6"/>
        <v>0</v>
      </c>
    </row>
    <row r="144" spans="1:6" s="68" customFormat="1" x14ac:dyDescent="0.25">
      <c r="A144" s="191">
        <v>3132</v>
      </c>
      <c r="B144" s="192" t="s">
        <v>131</v>
      </c>
      <c r="C144" s="63">
        <v>0</v>
      </c>
      <c r="D144" s="63">
        <v>0</v>
      </c>
      <c r="E144" s="63" t="e">
        <f t="shared" si="5"/>
        <v>#DIV/0!</v>
      </c>
      <c r="F144" s="64">
        <f t="shared" si="6"/>
        <v>0</v>
      </c>
    </row>
    <row r="145" spans="1:6" s="68" customFormat="1" ht="22.5" x14ac:dyDescent="0.25">
      <c r="A145" s="191">
        <v>3133</v>
      </c>
      <c r="B145" s="192" t="s">
        <v>132</v>
      </c>
      <c r="C145" s="63">
        <v>0</v>
      </c>
      <c r="D145" s="63">
        <v>0</v>
      </c>
      <c r="E145" s="63" t="e">
        <f t="shared" si="5"/>
        <v>#DIV/0!</v>
      </c>
      <c r="F145" s="64">
        <f t="shared" si="6"/>
        <v>0</v>
      </c>
    </row>
    <row r="146" spans="1:6" s="68" customFormat="1" x14ac:dyDescent="0.25">
      <c r="A146" s="187">
        <v>32</v>
      </c>
      <c r="B146" s="188" t="s">
        <v>34</v>
      </c>
      <c r="C146" s="63">
        <f>C147+C151+C158+C168</f>
        <v>1212.5</v>
      </c>
      <c r="D146" s="63">
        <v>0</v>
      </c>
      <c r="E146" s="63">
        <f t="shared" si="5"/>
        <v>0</v>
      </c>
      <c r="F146" s="64">
        <f t="shared" si="6"/>
        <v>1212.5</v>
      </c>
    </row>
    <row r="147" spans="1:6" s="68" customFormat="1" x14ac:dyDescent="0.25">
      <c r="A147" s="189">
        <v>321</v>
      </c>
      <c r="B147" s="190" t="s">
        <v>133</v>
      </c>
      <c r="C147" s="63">
        <v>450</v>
      </c>
      <c r="D147" s="63">
        <v>0</v>
      </c>
      <c r="E147" s="63">
        <f t="shared" si="5"/>
        <v>0</v>
      </c>
      <c r="F147" s="64">
        <f t="shared" si="6"/>
        <v>450</v>
      </c>
    </row>
    <row r="148" spans="1:6" s="68" customFormat="1" x14ac:dyDescent="0.25">
      <c r="A148" s="191">
        <v>3211</v>
      </c>
      <c r="B148" s="192" t="s">
        <v>134</v>
      </c>
      <c r="C148" s="63">
        <v>450</v>
      </c>
      <c r="D148" s="63">
        <v>0</v>
      </c>
      <c r="E148" s="63">
        <f t="shared" si="5"/>
        <v>0</v>
      </c>
      <c r="F148" s="64">
        <f t="shared" si="6"/>
        <v>450</v>
      </c>
    </row>
    <row r="149" spans="1:6" s="68" customFormat="1" x14ac:dyDescent="0.25">
      <c r="A149" s="193">
        <v>3212</v>
      </c>
      <c r="B149" s="194" t="s">
        <v>135</v>
      </c>
      <c r="C149" s="63">
        <v>0</v>
      </c>
      <c r="D149" s="63">
        <v>0</v>
      </c>
      <c r="E149" s="63" t="e">
        <f t="shared" ref="E149:E212" si="7">D149/C149*100</f>
        <v>#DIV/0!</v>
      </c>
      <c r="F149" s="64">
        <f t="shared" ref="F149:F212" si="8">C149+D149</f>
        <v>0</v>
      </c>
    </row>
    <row r="150" spans="1:6" s="68" customFormat="1" x14ac:dyDescent="0.25">
      <c r="A150" s="193">
        <v>3213</v>
      </c>
      <c r="B150" s="194" t="s">
        <v>136</v>
      </c>
      <c r="C150" s="63">
        <v>0</v>
      </c>
      <c r="D150" s="63">
        <v>0</v>
      </c>
      <c r="E150" s="63" t="e">
        <f t="shared" si="7"/>
        <v>#DIV/0!</v>
      </c>
      <c r="F150" s="64">
        <f t="shared" si="8"/>
        <v>0</v>
      </c>
    </row>
    <row r="151" spans="1:6" s="68" customFormat="1" x14ac:dyDescent="0.25">
      <c r="A151" s="189">
        <v>322</v>
      </c>
      <c r="B151" s="190" t="s">
        <v>138</v>
      </c>
      <c r="C151" s="63">
        <v>200</v>
      </c>
      <c r="D151" s="63">
        <v>0</v>
      </c>
      <c r="E151" s="63">
        <f t="shared" si="7"/>
        <v>0</v>
      </c>
      <c r="F151" s="64">
        <f t="shared" si="8"/>
        <v>200</v>
      </c>
    </row>
    <row r="152" spans="1:6" s="68" customFormat="1" x14ac:dyDescent="0.25">
      <c r="A152" s="193">
        <v>3221</v>
      </c>
      <c r="B152" s="194" t="s">
        <v>139</v>
      </c>
      <c r="C152" s="63">
        <v>100</v>
      </c>
      <c r="D152" s="63">
        <v>0</v>
      </c>
      <c r="E152" s="63">
        <f t="shared" si="7"/>
        <v>0</v>
      </c>
      <c r="F152" s="64">
        <f t="shared" si="8"/>
        <v>100</v>
      </c>
    </row>
    <row r="153" spans="1:6" s="68" customFormat="1" x14ac:dyDescent="0.25">
      <c r="A153" s="193">
        <v>3222</v>
      </c>
      <c r="B153" s="194" t="s">
        <v>140</v>
      </c>
      <c r="C153" s="63">
        <v>100</v>
      </c>
      <c r="D153" s="63">
        <v>0</v>
      </c>
      <c r="E153" s="63">
        <f t="shared" si="7"/>
        <v>0</v>
      </c>
      <c r="F153" s="64">
        <f t="shared" si="8"/>
        <v>100</v>
      </c>
    </row>
    <row r="154" spans="1:6" s="68" customFormat="1" x14ac:dyDescent="0.25">
      <c r="A154" s="193">
        <v>3223</v>
      </c>
      <c r="B154" s="194" t="s">
        <v>141</v>
      </c>
      <c r="C154" s="63">
        <v>0</v>
      </c>
      <c r="D154" s="63">
        <v>0</v>
      </c>
      <c r="E154" s="63" t="e">
        <f t="shared" si="7"/>
        <v>#DIV/0!</v>
      </c>
      <c r="F154" s="64">
        <f t="shared" si="8"/>
        <v>0</v>
      </c>
    </row>
    <row r="155" spans="1:6" s="68" customFormat="1" x14ac:dyDescent="0.25">
      <c r="A155" s="193">
        <v>3224</v>
      </c>
      <c r="B155" s="194" t="s">
        <v>142</v>
      </c>
      <c r="C155" s="63">
        <v>0</v>
      </c>
      <c r="D155" s="63">
        <v>0</v>
      </c>
      <c r="E155" s="63" t="e">
        <f t="shared" si="7"/>
        <v>#DIV/0!</v>
      </c>
      <c r="F155" s="64">
        <f t="shared" si="8"/>
        <v>0</v>
      </c>
    </row>
    <row r="156" spans="1:6" s="68" customFormat="1" x14ac:dyDescent="0.25">
      <c r="A156" s="193">
        <v>3225</v>
      </c>
      <c r="B156" s="194" t="s">
        <v>143</v>
      </c>
      <c r="C156" s="63">
        <v>0</v>
      </c>
      <c r="D156" s="63">
        <v>0</v>
      </c>
      <c r="E156" s="63" t="e">
        <f t="shared" si="7"/>
        <v>#DIV/0!</v>
      </c>
      <c r="F156" s="64">
        <f t="shared" si="8"/>
        <v>0</v>
      </c>
    </row>
    <row r="157" spans="1:6" s="68" customFormat="1" x14ac:dyDescent="0.25">
      <c r="A157" s="193">
        <v>3227</v>
      </c>
      <c r="B157" s="194" t="s">
        <v>144</v>
      </c>
      <c r="C157" s="63">
        <v>0</v>
      </c>
      <c r="D157" s="63">
        <v>0</v>
      </c>
      <c r="E157" s="63" t="e">
        <f t="shared" si="7"/>
        <v>#DIV/0!</v>
      </c>
      <c r="F157" s="64">
        <f t="shared" si="8"/>
        <v>0</v>
      </c>
    </row>
    <row r="158" spans="1:6" s="68" customFormat="1" x14ac:dyDescent="0.25">
      <c r="A158" s="189">
        <v>323</v>
      </c>
      <c r="B158" s="190" t="s">
        <v>145</v>
      </c>
      <c r="C158" s="63">
        <v>112.5</v>
      </c>
      <c r="D158" s="63">
        <v>0</v>
      </c>
      <c r="E158" s="63">
        <f t="shared" si="7"/>
        <v>0</v>
      </c>
      <c r="F158" s="64">
        <f t="shared" si="8"/>
        <v>112.5</v>
      </c>
    </row>
    <row r="159" spans="1:6" s="68" customFormat="1" x14ac:dyDescent="0.25">
      <c r="A159" s="193">
        <v>3231</v>
      </c>
      <c r="B159" s="194" t="s">
        <v>146</v>
      </c>
      <c r="C159" s="63">
        <v>112.5</v>
      </c>
      <c r="D159" s="63">
        <v>0</v>
      </c>
      <c r="E159" s="63">
        <f t="shared" si="7"/>
        <v>0</v>
      </c>
      <c r="F159" s="64">
        <f t="shared" si="8"/>
        <v>112.5</v>
      </c>
    </row>
    <row r="160" spans="1:6" s="68" customFormat="1" x14ac:dyDescent="0.25">
      <c r="A160" s="193">
        <v>3232</v>
      </c>
      <c r="B160" s="194" t="s">
        <v>147</v>
      </c>
      <c r="C160" s="63">
        <v>0</v>
      </c>
      <c r="D160" s="63">
        <v>0</v>
      </c>
      <c r="E160" s="63" t="e">
        <f t="shared" si="7"/>
        <v>#DIV/0!</v>
      </c>
      <c r="F160" s="64">
        <f t="shared" si="8"/>
        <v>0</v>
      </c>
    </row>
    <row r="161" spans="1:6" s="68" customFormat="1" x14ac:dyDescent="0.25">
      <c r="A161" s="193">
        <v>3233</v>
      </c>
      <c r="B161" s="194" t="s">
        <v>148</v>
      </c>
      <c r="C161" s="63">
        <v>0</v>
      </c>
      <c r="D161" s="63">
        <v>0</v>
      </c>
      <c r="E161" s="63" t="e">
        <f t="shared" si="7"/>
        <v>#DIV/0!</v>
      </c>
      <c r="F161" s="64">
        <f t="shared" si="8"/>
        <v>0</v>
      </c>
    </row>
    <row r="162" spans="1:6" s="68" customFormat="1" x14ac:dyDescent="0.25">
      <c r="A162" s="193">
        <v>3234</v>
      </c>
      <c r="B162" s="195" t="s">
        <v>149</v>
      </c>
      <c r="C162" s="63">
        <v>0</v>
      </c>
      <c r="D162" s="63">
        <v>0</v>
      </c>
      <c r="E162" s="63" t="e">
        <f t="shared" si="7"/>
        <v>#DIV/0!</v>
      </c>
      <c r="F162" s="64">
        <f t="shared" si="8"/>
        <v>0</v>
      </c>
    </row>
    <row r="163" spans="1:6" s="68" customFormat="1" x14ac:dyDescent="0.25">
      <c r="A163" s="193">
        <v>3235</v>
      </c>
      <c r="B163" s="195" t="s">
        <v>150</v>
      </c>
      <c r="C163" s="63">
        <v>0</v>
      </c>
      <c r="D163" s="63">
        <v>0</v>
      </c>
      <c r="E163" s="63" t="e">
        <f t="shared" si="7"/>
        <v>#DIV/0!</v>
      </c>
      <c r="F163" s="64">
        <f t="shared" si="8"/>
        <v>0</v>
      </c>
    </row>
    <row r="164" spans="1:6" s="68" customFormat="1" x14ac:dyDescent="0.25">
      <c r="A164" s="193">
        <v>3236</v>
      </c>
      <c r="B164" s="195" t="s">
        <v>151</v>
      </c>
      <c r="C164" s="63">
        <v>0</v>
      </c>
      <c r="D164" s="63">
        <v>0</v>
      </c>
      <c r="E164" s="63" t="e">
        <f t="shared" si="7"/>
        <v>#DIV/0!</v>
      </c>
      <c r="F164" s="64">
        <f t="shared" si="8"/>
        <v>0</v>
      </c>
    </row>
    <row r="165" spans="1:6" s="68" customFormat="1" x14ac:dyDescent="0.25">
      <c r="A165" s="193">
        <v>3237</v>
      </c>
      <c r="B165" s="195" t="s">
        <v>152</v>
      </c>
      <c r="C165" s="63">
        <v>0</v>
      </c>
      <c r="D165" s="63">
        <v>0</v>
      </c>
      <c r="E165" s="63" t="e">
        <f t="shared" si="7"/>
        <v>#DIV/0!</v>
      </c>
      <c r="F165" s="64">
        <f t="shared" si="8"/>
        <v>0</v>
      </c>
    </row>
    <row r="166" spans="1:6" s="68" customFormat="1" x14ac:dyDescent="0.25">
      <c r="A166" s="193">
        <v>3238</v>
      </c>
      <c r="B166" s="195" t="s">
        <v>153</v>
      </c>
      <c r="C166" s="63">
        <v>0</v>
      </c>
      <c r="D166" s="63">
        <v>0</v>
      </c>
      <c r="E166" s="63" t="e">
        <f t="shared" si="7"/>
        <v>#DIV/0!</v>
      </c>
      <c r="F166" s="64">
        <f t="shared" si="8"/>
        <v>0</v>
      </c>
    </row>
    <row r="167" spans="1:6" s="68" customFormat="1" x14ac:dyDescent="0.25">
      <c r="A167" s="193">
        <v>3239</v>
      </c>
      <c r="B167" s="195" t="s">
        <v>154</v>
      </c>
      <c r="C167" s="63">
        <v>0</v>
      </c>
      <c r="D167" s="63">
        <v>0</v>
      </c>
      <c r="E167" s="63" t="e">
        <f t="shared" si="7"/>
        <v>#DIV/0!</v>
      </c>
      <c r="F167" s="64">
        <f t="shared" si="8"/>
        <v>0</v>
      </c>
    </row>
    <row r="168" spans="1:6" s="68" customFormat="1" x14ac:dyDescent="0.25">
      <c r="A168" s="189">
        <v>329</v>
      </c>
      <c r="B168" s="190" t="s">
        <v>155</v>
      </c>
      <c r="C168" s="63">
        <v>450</v>
      </c>
      <c r="D168" s="63">
        <v>0</v>
      </c>
      <c r="E168" s="63">
        <f t="shared" si="7"/>
        <v>0</v>
      </c>
      <c r="F168" s="64">
        <f t="shared" si="8"/>
        <v>450</v>
      </c>
    </row>
    <row r="169" spans="1:6" s="68" customFormat="1" ht="23.25" x14ac:dyDescent="0.25">
      <c r="A169" s="193">
        <v>3291</v>
      </c>
      <c r="B169" s="195" t="s">
        <v>156</v>
      </c>
      <c r="C169" s="63">
        <v>0</v>
      </c>
      <c r="D169" s="63">
        <v>0</v>
      </c>
      <c r="E169" s="63" t="e">
        <f t="shared" si="7"/>
        <v>#DIV/0!</v>
      </c>
      <c r="F169" s="64">
        <f t="shared" si="8"/>
        <v>0</v>
      </c>
    </row>
    <row r="170" spans="1:6" s="68" customFormat="1" x14ac:dyDescent="0.25">
      <c r="A170" s="193">
        <v>3292</v>
      </c>
      <c r="B170" s="195" t="s">
        <v>157</v>
      </c>
      <c r="C170" s="63">
        <v>0</v>
      </c>
      <c r="D170" s="63">
        <v>0</v>
      </c>
      <c r="E170" s="63" t="e">
        <f t="shared" si="7"/>
        <v>#DIV/0!</v>
      </c>
      <c r="F170" s="64">
        <f t="shared" si="8"/>
        <v>0</v>
      </c>
    </row>
    <row r="171" spans="1:6" s="68" customFormat="1" x14ac:dyDescent="0.25">
      <c r="A171" s="193">
        <v>3293</v>
      </c>
      <c r="B171" s="195" t="s">
        <v>158</v>
      </c>
      <c r="C171" s="63">
        <v>0</v>
      </c>
      <c r="D171" s="63">
        <v>0</v>
      </c>
      <c r="E171" s="63" t="e">
        <f t="shared" si="7"/>
        <v>#DIV/0!</v>
      </c>
      <c r="F171" s="64">
        <f t="shared" si="8"/>
        <v>0</v>
      </c>
    </row>
    <row r="172" spans="1:6" s="68" customFormat="1" x14ac:dyDescent="0.25">
      <c r="A172" s="193">
        <v>3294</v>
      </c>
      <c r="B172" s="195" t="s">
        <v>159</v>
      </c>
      <c r="C172" s="63">
        <v>0</v>
      </c>
      <c r="D172" s="63">
        <v>0</v>
      </c>
      <c r="E172" s="63" t="e">
        <f t="shared" si="7"/>
        <v>#DIV/0!</v>
      </c>
      <c r="F172" s="64">
        <f t="shared" si="8"/>
        <v>0</v>
      </c>
    </row>
    <row r="173" spans="1:6" s="68" customFormat="1" x14ac:dyDescent="0.25">
      <c r="A173" s="193">
        <v>3295</v>
      </c>
      <c r="B173" s="195" t="s">
        <v>160</v>
      </c>
      <c r="C173" s="63">
        <v>0</v>
      </c>
      <c r="D173" s="63">
        <v>0</v>
      </c>
      <c r="E173" s="63" t="e">
        <f t="shared" si="7"/>
        <v>#DIV/0!</v>
      </c>
      <c r="F173" s="64">
        <f t="shared" si="8"/>
        <v>0</v>
      </c>
    </row>
    <row r="174" spans="1:6" s="68" customFormat="1" x14ac:dyDescent="0.25">
      <c r="A174" s="193">
        <v>3296</v>
      </c>
      <c r="B174" s="195" t="s">
        <v>161</v>
      </c>
      <c r="C174" s="63">
        <v>0</v>
      </c>
      <c r="D174" s="63">
        <v>0</v>
      </c>
      <c r="E174" s="63" t="e">
        <f t="shared" si="7"/>
        <v>#DIV/0!</v>
      </c>
      <c r="F174" s="64">
        <f t="shared" si="8"/>
        <v>0</v>
      </c>
    </row>
    <row r="175" spans="1:6" s="68" customFormat="1" x14ac:dyDescent="0.25">
      <c r="A175" s="193">
        <v>3299</v>
      </c>
      <c r="B175" s="195" t="s">
        <v>162</v>
      </c>
      <c r="C175" s="63">
        <v>450</v>
      </c>
      <c r="D175" s="63">
        <v>0</v>
      </c>
      <c r="E175" s="63">
        <f t="shared" si="7"/>
        <v>0</v>
      </c>
      <c r="F175" s="64">
        <f t="shared" si="8"/>
        <v>450</v>
      </c>
    </row>
    <row r="176" spans="1:6" s="68" customFormat="1" x14ac:dyDescent="0.25">
      <c r="A176" s="187">
        <v>34</v>
      </c>
      <c r="B176" s="188" t="s">
        <v>73</v>
      </c>
      <c r="C176" s="63">
        <v>0</v>
      </c>
      <c r="D176" s="63">
        <v>0</v>
      </c>
      <c r="E176" s="63" t="e">
        <f t="shared" si="7"/>
        <v>#DIV/0!</v>
      </c>
      <c r="F176" s="64">
        <f t="shared" si="8"/>
        <v>0</v>
      </c>
    </row>
    <row r="177" spans="1:6" s="68" customFormat="1" x14ac:dyDescent="0.25">
      <c r="A177" s="189">
        <v>343</v>
      </c>
      <c r="B177" s="190" t="s">
        <v>163</v>
      </c>
      <c r="C177" s="63">
        <v>0</v>
      </c>
      <c r="D177" s="63">
        <v>0</v>
      </c>
      <c r="E177" s="63" t="e">
        <f t="shared" si="7"/>
        <v>#DIV/0!</v>
      </c>
      <c r="F177" s="64">
        <f t="shared" si="8"/>
        <v>0</v>
      </c>
    </row>
    <row r="178" spans="1:6" s="68" customFormat="1" x14ac:dyDescent="0.25">
      <c r="A178" s="193">
        <v>3431</v>
      </c>
      <c r="B178" s="196" t="s">
        <v>164</v>
      </c>
      <c r="C178" s="63">
        <v>0</v>
      </c>
      <c r="D178" s="63">
        <v>0</v>
      </c>
      <c r="E178" s="63" t="e">
        <f t="shared" si="7"/>
        <v>#DIV/0!</v>
      </c>
      <c r="F178" s="64">
        <f t="shared" si="8"/>
        <v>0</v>
      </c>
    </row>
    <row r="179" spans="1:6" s="68" customFormat="1" x14ac:dyDescent="0.25">
      <c r="A179" s="193">
        <v>3433</v>
      </c>
      <c r="B179" s="195" t="s">
        <v>165</v>
      </c>
      <c r="C179" s="63">
        <v>0</v>
      </c>
      <c r="D179" s="63">
        <v>0</v>
      </c>
      <c r="E179" s="63" t="e">
        <f t="shared" si="7"/>
        <v>#DIV/0!</v>
      </c>
      <c r="F179" s="64">
        <f t="shared" si="8"/>
        <v>0</v>
      </c>
    </row>
    <row r="180" spans="1:6" s="68" customFormat="1" ht="26.25" x14ac:dyDescent="0.25">
      <c r="A180" s="204">
        <v>37</v>
      </c>
      <c r="B180" s="205" t="s">
        <v>744</v>
      </c>
      <c r="C180" s="63">
        <v>930</v>
      </c>
      <c r="D180" s="63">
        <v>0</v>
      </c>
      <c r="E180" s="63">
        <f t="shared" si="7"/>
        <v>0</v>
      </c>
      <c r="F180" s="64">
        <f t="shared" si="8"/>
        <v>930</v>
      </c>
    </row>
    <row r="181" spans="1:6" s="68" customFormat="1" ht="23.25" x14ac:dyDescent="0.25">
      <c r="A181" s="193">
        <v>372</v>
      </c>
      <c r="B181" s="195" t="s">
        <v>745</v>
      </c>
      <c r="C181" s="63">
        <v>930</v>
      </c>
      <c r="D181" s="63">
        <v>0</v>
      </c>
      <c r="E181" s="63">
        <f t="shared" si="7"/>
        <v>0</v>
      </c>
      <c r="F181" s="64">
        <f t="shared" si="8"/>
        <v>930</v>
      </c>
    </row>
    <row r="182" spans="1:6" s="68" customFormat="1" x14ac:dyDescent="0.25">
      <c r="A182" s="193">
        <v>3721</v>
      </c>
      <c r="B182" s="195" t="s">
        <v>746</v>
      </c>
      <c r="C182" s="63">
        <v>930</v>
      </c>
      <c r="D182" s="63">
        <v>0</v>
      </c>
      <c r="E182" s="63">
        <f t="shared" si="7"/>
        <v>0</v>
      </c>
      <c r="F182" s="64">
        <f t="shared" si="8"/>
        <v>930</v>
      </c>
    </row>
    <row r="183" spans="1:6" s="68" customFormat="1" x14ac:dyDescent="0.25">
      <c r="A183" s="187">
        <v>4</v>
      </c>
      <c r="B183" s="188" t="s">
        <v>35</v>
      </c>
      <c r="C183" s="63">
        <v>0</v>
      </c>
      <c r="D183" s="63">
        <v>0</v>
      </c>
      <c r="E183" s="63" t="e">
        <f t="shared" si="7"/>
        <v>#DIV/0!</v>
      </c>
      <c r="F183" s="64">
        <f t="shared" si="8"/>
        <v>0</v>
      </c>
    </row>
    <row r="184" spans="1:6" s="68" customFormat="1" ht="26.25" x14ac:dyDescent="0.25">
      <c r="A184" s="187">
        <v>42</v>
      </c>
      <c r="B184" s="188" t="s">
        <v>75</v>
      </c>
      <c r="C184" s="63">
        <v>0</v>
      </c>
      <c r="D184" s="63">
        <v>0</v>
      </c>
      <c r="E184" s="63" t="e">
        <f t="shared" si="7"/>
        <v>#DIV/0!</v>
      </c>
      <c r="F184" s="64">
        <f t="shared" si="8"/>
        <v>0</v>
      </c>
    </row>
    <row r="185" spans="1:6" s="68" customFormat="1" x14ac:dyDescent="0.25">
      <c r="A185" s="189">
        <v>421</v>
      </c>
      <c r="B185" s="190" t="s">
        <v>168</v>
      </c>
      <c r="C185" s="63">
        <v>0</v>
      </c>
      <c r="D185" s="63">
        <v>0</v>
      </c>
      <c r="E185" s="63" t="e">
        <f t="shared" si="7"/>
        <v>#DIV/0!</v>
      </c>
      <c r="F185" s="64">
        <f t="shared" si="8"/>
        <v>0</v>
      </c>
    </row>
    <row r="186" spans="1:6" s="68" customFormat="1" x14ac:dyDescent="0.25">
      <c r="A186" s="193">
        <v>4212</v>
      </c>
      <c r="B186" s="199" t="s">
        <v>169</v>
      </c>
      <c r="C186" s="63">
        <v>0</v>
      </c>
      <c r="D186" s="63">
        <v>0</v>
      </c>
      <c r="E186" s="63" t="e">
        <f t="shared" si="7"/>
        <v>#DIV/0!</v>
      </c>
      <c r="F186" s="64">
        <f t="shared" si="8"/>
        <v>0</v>
      </c>
    </row>
    <row r="187" spans="1:6" s="68" customFormat="1" x14ac:dyDescent="0.25">
      <c r="A187" s="189">
        <v>422</v>
      </c>
      <c r="B187" s="190" t="s">
        <v>170</v>
      </c>
      <c r="C187" s="63">
        <v>0</v>
      </c>
      <c r="D187" s="63">
        <v>0</v>
      </c>
      <c r="E187" s="63" t="e">
        <f t="shared" si="7"/>
        <v>#DIV/0!</v>
      </c>
      <c r="F187" s="64">
        <f t="shared" si="8"/>
        <v>0</v>
      </c>
    </row>
    <row r="188" spans="1:6" s="68" customFormat="1" x14ac:dyDescent="0.25">
      <c r="A188" s="193">
        <v>4221</v>
      </c>
      <c r="B188" s="199" t="s">
        <v>171</v>
      </c>
      <c r="C188" s="63">
        <v>0</v>
      </c>
      <c r="D188" s="63">
        <v>0</v>
      </c>
      <c r="E188" s="63" t="e">
        <f t="shared" si="7"/>
        <v>#DIV/0!</v>
      </c>
      <c r="F188" s="64">
        <f t="shared" si="8"/>
        <v>0</v>
      </c>
    </row>
    <row r="189" spans="1:6" s="68" customFormat="1" x14ac:dyDescent="0.25">
      <c r="A189" s="193">
        <v>4226</v>
      </c>
      <c r="B189" s="199" t="s">
        <v>172</v>
      </c>
      <c r="C189" s="63">
        <v>0</v>
      </c>
      <c r="D189" s="63">
        <v>0</v>
      </c>
      <c r="E189" s="63" t="e">
        <f t="shared" si="7"/>
        <v>#DIV/0!</v>
      </c>
      <c r="F189" s="64">
        <f t="shared" si="8"/>
        <v>0</v>
      </c>
    </row>
    <row r="190" spans="1:6" s="68" customFormat="1" x14ac:dyDescent="0.25">
      <c r="A190" s="193">
        <v>4227</v>
      </c>
      <c r="B190" s="195" t="s">
        <v>173</v>
      </c>
      <c r="C190" s="63">
        <v>0</v>
      </c>
      <c r="D190" s="63">
        <v>0</v>
      </c>
      <c r="E190" s="63" t="e">
        <f t="shared" si="7"/>
        <v>#DIV/0!</v>
      </c>
      <c r="F190" s="64">
        <f t="shared" si="8"/>
        <v>0</v>
      </c>
    </row>
    <row r="191" spans="1:6" s="68" customFormat="1" ht="26.25" x14ac:dyDescent="0.25">
      <c r="A191" s="189">
        <v>424</v>
      </c>
      <c r="B191" s="190" t="s">
        <v>174</v>
      </c>
      <c r="C191" s="63">
        <v>0</v>
      </c>
      <c r="D191" s="63">
        <v>0</v>
      </c>
      <c r="E191" s="63" t="e">
        <f t="shared" si="7"/>
        <v>#DIV/0!</v>
      </c>
      <c r="F191" s="64">
        <f t="shared" si="8"/>
        <v>0</v>
      </c>
    </row>
    <row r="192" spans="1:6" s="68" customFormat="1" x14ac:dyDescent="0.25">
      <c r="A192" s="193">
        <v>4241</v>
      </c>
      <c r="B192" s="195" t="s">
        <v>175</v>
      </c>
      <c r="C192" s="63">
        <v>0</v>
      </c>
      <c r="D192" s="63">
        <v>0</v>
      </c>
      <c r="E192" s="63" t="e">
        <f t="shared" si="7"/>
        <v>#DIV/0!</v>
      </c>
      <c r="F192" s="64">
        <f t="shared" si="8"/>
        <v>0</v>
      </c>
    </row>
    <row r="193" spans="1:6" s="68" customFormat="1" x14ac:dyDescent="0.25">
      <c r="A193" s="189"/>
      <c r="B193" s="190"/>
      <c r="C193" s="63">
        <v>0</v>
      </c>
      <c r="D193" s="63">
        <v>0</v>
      </c>
      <c r="E193" s="63" t="e">
        <f t="shared" si="7"/>
        <v>#DIV/0!</v>
      </c>
      <c r="F193" s="64">
        <f t="shared" si="8"/>
        <v>0</v>
      </c>
    </row>
    <row r="194" spans="1:6" s="68" customFormat="1" ht="25.5" customHeight="1" x14ac:dyDescent="0.25">
      <c r="A194" s="197" t="s">
        <v>181</v>
      </c>
      <c r="B194" s="198" t="s">
        <v>182</v>
      </c>
      <c r="C194" s="63">
        <f>C195+C253+C315+C375+C436+C496</f>
        <v>1578500</v>
      </c>
      <c r="D194" s="63">
        <v>0</v>
      </c>
      <c r="E194" s="63">
        <f t="shared" si="7"/>
        <v>0</v>
      </c>
      <c r="F194" s="64">
        <f t="shared" si="8"/>
        <v>1578500</v>
      </c>
    </row>
    <row r="195" spans="1:6" s="68" customFormat="1" x14ac:dyDescent="0.25">
      <c r="A195" s="185" t="s">
        <v>124</v>
      </c>
      <c r="B195" s="186" t="s">
        <v>755</v>
      </c>
      <c r="C195" s="63">
        <f>C196+C243</f>
        <v>5000</v>
      </c>
      <c r="D195" s="63">
        <v>0</v>
      </c>
      <c r="E195" s="63">
        <f t="shared" si="7"/>
        <v>0</v>
      </c>
      <c r="F195" s="64">
        <f t="shared" si="8"/>
        <v>5000</v>
      </c>
    </row>
    <row r="196" spans="1:6" s="68" customFormat="1" x14ac:dyDescent="0.25">
      <c r="A196" s="187">
        <v>3</v>
      </c>
      <c r="B196" s="188" t="s">
        <v>32</v>
      </c>
      <c r="C196" s="63">
        <v>3100</v>
      </c>
      <c r="D196" s="63">
        <v>0</v>
      </c>
      <c r="E196" s="63">
        <f t="shared" si="7"/>
        <v>0</v>
      </c>
      <c r="F196" s="64">
        <f t="shared" si="8"/>
        <v>3100</v>
      </c>
    </row>
    <row r="197" spans="1:6" s="68" customFormat="1" x14ac:dyDescent="0.25">
      <c r="A197" s="187">
        <v>31</v>
      </c>
      <c r="B197" s="188" t="s">
        <v>33</v>
      </c>
      <c r="C197" s="63">
        <v>0</v>
      </c>
      <c r="D197" s="63">
        <v>0</v>
      </c>
      <c r="E197" s="63" t="e">
        <f t="shared" si="7"/>
        <v>#DIV/0!</v>
      </c>
      <c r="F197" s="64">
        <f t="shared" si="8"/>
        <v>0</v>
      </c>
    </row>
    <row r="198" spans="1:6" s="68" customFormat="1" x14ac:dyDescent="0.25">
      <c r="A198" s="189">
        <v>311</v>
      </c>
      <c r="B198" s="190" t="s">
        <v>125</v>
      </c>
      <c r="C198" s="63">
        <v>0</v>
      </c>
      <c r="D198" s="63">
        <v>0</v>
      </c>
      <c r="E198" s="63" t="e">
        <f t="shared" si="7"/>
        <v>#DIV/0!</v>
      </c>
      <c r="F198" s="64">
        <f t="shared" si="8"/>
        <v>0</v>
      </c>
    </row>
    <row r="199" spans="1:6" s="68" customFormat="1" x14ac:dyDescent="0.25">
      <c r="A199" s="191">
        <v>3111</v>
      </c>
      <c r="B199" s="192" t="s">
        <v>126</v>
      </c>
      <c r="C199" s="63">
        <v>0</v>
      </c>
      <c r="D199" s="63">
        <v>0</v>
      </c>
      <c r="E199" s="63" t="e">
        <f t="shared" si="7"/>
        <v>#DIV/0!</v>
      </c>
      <c r="F199" s="64">
        <f t="shared" si="8"/>
        <v>0</v>
      </c>
    </row>
    <row r="200" spans="1:6" s="68" customFormat="1" x14ac:dyDescent="0.25">
      <c r="A200" s="191">
        <v>3113</v>
      </c>
      <c r="B200" s="192" t="s">
        <v>127</v>
      </c>
      <c r="C200" s="63">
        <v>0</v>
      </c>
      <c r="D200" s="63">
        <v>0</v>
      </c>
      <c r="E200" s="63" t="e">
        <f t="shared" si="7"/>
        <v>#DIV/0!</v>
      </c>
      <c r="F200" s="64">
        <f t="shared" si="8"/>
        <v>0</v>
      </c>
    </row>
    <row r="201" spans="1:6" s="68" customFormat="1" x14ac:dyDescent="0.25">
      <c r="A201" s="191">
        <v>3114</v>
      </c>
      <c r="B201" s="192" t="s">
        <v>128</v>
      </c>
      <c r="C201" s="63">
        <v>0</v>
      </c>
      <c r="D201" s="63">
        <v>0</v>
      </c>
      <c r="E201" s="63" t="e">
        <f t="shared" si="7"/>
        <v>#DIV/0!</v>
      </c>
      <c r="F201" s="64">
        <f t="shared" si="8"/>
        <v>0</v>
      </c>
    </row>
    <row r="202" spans="1:6" s="68" customFormat="1" x14ac:dyDescent="0.25">
      <c r="A202" s="189">
        <v>312</v>
      </c>
      <c r="B202" s="190" t="s">
        <v>129</v>
      </c>
      <c r="C202" s="63">
        <v>0</v>
      </c>
      <c r="D202" s="63">
        <v>0</v>
      </c>
      <c r="E202" s="63" t="e">
        <f t="shared" si="7"/>
        <v>#DIV/0!</v>
      </c>
      <c r="F202" s="64">
        <f t="shared" si="8"/>
        <v>0</v>
      </c>
    </row>
    <row r="203" spans="1:6" s="68" customFormat="1" x14ac:dyDescent="0.25">
      <c r="A203" s="191">
        <v>3121</v>
      </c>
      <c r="B203" s="192" t="s">
        <v>129</v>
      </c>
      <c r="C203" s="63">
        <v>0</v>
      </c>
      <c r="D203" s="63">
        <v>0</v>
      </c>
      <c r="E203" s="63" t="e">
        <f t="shared" si="7"/>
        <v>#DIV/0!</v>
      </c>
      <c r="F203" s="64">
        <f t="shared" si="8"/>
        <v>0</v>
      </c>
    </row>
    <row r="204" spans="1:6" s="68" customFormat="1" x14ac:dyDescent="0.25">
      <c r="A204" s="189">
        <v>313</v>
      </c>
      <c r="B204" s="190" t="s">
        <v>130</v>
      </c>
      <c r="C204" s="63">
        <v>0</v>
      </c>
      <c r="D204" s="63">
        <v>0</v>
      </c>
      <c r="E204" s="63" t="e">
        <f t="shared" si="7"/>
        <v>#DIV/0!</v>
      </c>
      <c r="F204" s="64">
        <f t="shared" si="8"/>
        <v>0</v>
      </c>
    </row>
    <row r="205" spans="1:6" s="68" customFormat="1" x14ac:dyDescent="0.25">
      <c r="A205" s="191">
        <v>3132</v>
      </c>
      <c r="B205" s="192" t="s">
        <v>131</v>
      </c>
      <c r="C205" s="63">
        <v>0</v>
      </c>
      <c r="D205" s="63">
        <v>0</v>
      </c>
      <c r="E205" s="63" t="e">
        <f t="shared" si="7"/>
        <v>#DIV/0!</v>
      </c>
      <c r="F205" s="64">
        <f t="shared" si="8"/>
        <v>0</v>
      </c>
    </row>
    <row r="206" spans="1:6" s="68" customFormat="1" ht="22.5" x14ac:dyDescent="0.25">
      <c r="A206" s="191">
        <v>3133</v>
      </c>
      <c r="B206" s="192" t="s">
        <v>132</v>
      </c>
      <c r="C206" s="63">
        <v>0</v>
      </c>
      <c r="D206" s="63">
        <v>0</v>
      </c>
      <c r="E206" s="63" t="e">
        <f t="shared" si="7"/>
        <v>#DIV/0!</v>
      </c>
      <c r="F206" s="64">
        <f t="shared" si="8"/>
        <v>0</v>
      </c>
    </row>
    <row r="207" spans="1:6" s="68" customFormat="1" x14ac:dyDescent="0.25">
      <c r="A207" s="187">
        <v>32</v>
      </c>
      <c r="B207" s="188" t="s">
        <v>34</v>
      </c>
      <c r="C207" s="63">
        <f>C208+C212</f>
        <v>3100</v>
      </c>
      <c r="D207" s="63">
        <v>0</v>
      </c>
      <c r="E207" s="63">
        <f t="shared" si="7"/>
        <v>0</v>
      </c>
      <c r="F207" s="64">
        <f t="shared" si="8"/>
        <v>3100</v>
      </c>
    </row>
    <row r="208" spans="1:6" s="68" customFormat="1" x14ac:dyDescent="0.25">
      <c r="A208" s="189">
        <v>321</v>
      </c>
      <c r="B208" s="190" t="s">
        <v>133</v>
      </c>
      <c r="C208" s="63">
        <v>2500</v>
      </c>
      <c r="D208" s="63">
        <v>0</v>
      </c>
      <c r="E208" s="63">
        <f t="shared" si="7"/>
        <v>0</v>
      </c>
      <c r="F208" s="64">
        <f t="shared" si="8"/>
        <v>2500</v>
      </c>
    </row>
    <row r="209" spans="1:6" s="68" customFormat="1" x14ac:dyDescent="0.25">
      <c r="A209" s="191">
        <v>3211</v>
      </c>
      <c r="B209" s="192" t="s">
        <v>134</v>
      </c>
      <c r="C209" s="63">
        <v>2500</v>
      </c>
      <c r="D209" s="63">
        <v>0</v>
      </c>
      <c r="E209" s="63">
        <f t="shared" si="7"/>
        <v>0</v>
      </c>
      <c r="F209" s="64">
        <f t="shared" si="8"/>
        <v>2500</v>
      </c>
    </row>
    <row r="210" spans="1:6" s="68" customFormat="1" x14ac:dyDescent="0.25">
      <c r="A210" s="193">
        <v>3212</v>
      </c>
      <c r="B210" s="194" t="s">
        <v>135</v>
      </c>
      <c r="C210" s="63">
        <v>0</v>
      </c>
      <c r="D210" s="63">
        <v>0</v>
      </c>
      <c r="E210" s="63" t="e">
        <f t="shared" si="7"/>
        <v>#DIV/0!</v>
      </c>
      <c r="F210" s="64">
        <f t="shared" si="8"/>
        <v>0</v>
      </c>
    </row>
    <row r="211" spans="1:6" s="68" customFormat="1" x14ac:dyDescent="0.25">
      <c r="A211" s="193">
        <v>3213</v>
      </c>
      <c r="B211" s="194" t="s">
        <v>136</v>
      </c>
      <c r="C211" s="63">
        <v>0</v>
      </c>
      <c r="D211" s="63">
        <v>0</v>
      </c>
      <c r="E211" s="63" t="e">
        <f t="shared" si="7"/>
        <v>#DIV/0!</v>
      </c>
      <c r="F211" s="64">
        <f t="shared" si="8"/>
        <v>0</v>
      </c>
    </row>
    <row r="212" spans="1:6" s="68" customFormat="1" x14ac:dyDescent="0.25">
      <c r="A212" s="189">
        <v>322</v>
      </c>
      <c r="B212" s="190" t="s">
        <v>138</v>
      </c>
      <c r="C212" s="63">
        <v>600</v>
      </c>
      <c r="D212" s="63">
        <v>0</v>
      </c>
      <c r="E212" s="63">
        <f t="shared" si="7"/>
        <v>0</v>
      </c>
      <c r="F212" s="64">
        <f t="shared" si="8"/>
        <v>600</v>
      </c>
    </row>
    <row r="213" spans="1:6" s="68" customFormat="1" x14ac:dyDescent="0.25">
      <c r="A213" s="193">
        <v>3221</v>
      </c>
      <c r="B213" s="194" t="s">
        <v>139</v>
      </c>
      <c r="C213" s="63">
        <v>0</v>
      </c>
      <c r="D213" s="63">
        <v>0</v>
      </c>
      <c r="E213" s="63" t="e">
        <f t="shared" ref="E213:E276" si="9">D213/C213*100</f>
        <v>#DIV/0!</v>
      </c>
      <c r="F213" s="64">
        <f t="shared" ref="F213:F276" si="10">C213+D213</f>
        <v>0</v>
      </c>
    </row>
    <row r="214" spans="1:6" s="68" customFormat="1" x14ac:dyDescent="0.25">
      <c r="A214" s="193">
        <v>3222</v>
      </c>
      <c r="B214" s="194" t="s">
        <v>140</v>
      </c>
      <c r="C214" s="63">
        <v>0</v>
      </c>
      <c r="D214" s="63">
        <v>0</v>
      </c>
      <c r="E214" s="63" t="e">
        <f t="shared" si="9"/>
        <v>#DIV/0!</v>
      </c>
      <c r="F214" s="64">
        <f t="shared" si="10"/>
        <v>0</v>
      </c>
    </row>
    <row r="215" spans="1:6" s="68" customFormat="1" x14ac:dyDescent="0.25">
      <c r="A215" s="193">
        <v>3223</v>
      </c>
      <c r="B215" s="194" t="s">
        <v>141</v>
      </c>
      <c r="C215" s="63">
        <v>0</v>
      </c>
      <c r="D215" s="63">
        <v>0</v>
      </c>
      <c r="E215" s="63" t="e">
        <f t="shared" si="9"/>
        <v>#DIV/0!</v>
      </c>
      <c r="F215" s="64">
        <f t="shared" si="10"/>
        <v>0</v>
      </c>
    </row>
    <row r="216" spans="1:6" s="68" customFormat="1" x14ac:dyDescent="0.25">
      <c r="A216" s="193">
        <v>3224</v>
      </c>
      <c r="B216" s="194" t="s">
        <v>142</v>
      </c>
      <c r="C216" s="63">
        <v>600</v>
      </c>
      <c r="D216" s="63">
        <v>0</v>
      </c>
      <c r="E216" s="63">
        <f t="shared" si="9"/>
        <v>0</v>
      </c>
      <c r="F216" s="64">
        <f t="shared" si="10"/>
        <v>600</v>
      </c>
    </row>
    <row r="217" spans="1:6" s="68" customFormat="1" x14ac:dyDescent="0.25">
      <c r="A217" s="193">
        <v>3225</v>
      </c>
      <c r="B217" s="194" t="s">
        <v>143</v>
      </c>
      <c r="C217" s="63">
        <v>0</v>
      </c>
      <c r="D217" s="63">
        <v>0</v>
      </c>
      <c r="E217" s="63" t="e">
        <f t="shared" si="9"/>
        <v>#DIV/0!</v>
      </c>
      <c r="F217" s="64">
        <f t="shared" si="10"/>
        <v>0</v>
      </c>
    </row>
    <row r="218" spans="1:6" s="68" customFormat="1" x14ac:dyDescent="0.25">
      <c r="A218" s="193">
        <v>3227</v>
      </c>
      <c r="B218" s="194" t="s">
        <v>144</v>
      </c>
      <c r="C218" s="63">
        <v>0</v>
      </c>
      <c r="D218" s="63">
        <v>0</v>
      </c>
      <c r="E218" s="63" t="e">
        <f t="shared" si="9"/>
        <v>#DIV/0!</v>
      </c>
      <c r="F218" s="64">
        <f t="shared" si="10"/>
        <v>0</v>
      </c>
    </row>
    <row r="219" spans="1:6" s="68" customFormat="1" x14ac:dyDescent="0.25">
      <c r="A219" s="189">
        <v>323</v>
      </c>
      <c r="B219" s="190" t="s">
        <v>145</v>
      </c>
      <c r="C219" s="63">
        <v>0</v>
      </c>
      <c r="D219" s="63">
        <v>0</v>
      </c>
      <c r="E219" s="63" t="e">
        <f t="shared" si="9"/>
        <v>#DIV/0!</v>
      </c>
      <c r="F219" s="64">
        <f t="shared" si="10"/>
        <v>0</v>
      </c>
    </row>
    <row r="220" spans="1:6" s="68" customFormat="1" x14ac:dyDescent="0.25">
      <c r="A220" s="193">
        <v>3231</v>
      </c>
      <c r="B220" s="194" t="s">
        <v>146</v>
      </c>
      <c r="C220" s="63">
        <v>0</v>
      </c>
      <c r="D220" s="63">
        <v>0</v>
      </c>
      <c r="E220" s="63" t="e">
        <f t="shared" si="9"/>
        <v>#DIV/0!</v>
      </c>
      <c r="F220" s="64">
        <f t="shared" si="10"/>
        <v>0</v>
      </c>
    </row>
    <row r="221" spans="1:6" s="68" customFormat="1" x14ac:dyDescent="0.25">
      <c r="A221" s="193">
        <v>3232</v>
      </c>
      <c r="B221" s="194" t="s">
        <v>147</v>
      </c>
      <c r="C221" s="63">
        <v>0</v>
      </c>
      <c r="D221" s="63">
        <v>0</v>
      </c>
      <c r="E221" s="63" t="e">
        <f t="shared" si="9"/>
        <v>#DIV/0!</v>
      </c>
      <c r="F221" s="64">
        <f t="shared" si="10"/>
        <v>0</v>
      </c>
    </row>
    <row r="222" spans="1:6" s="68" customFormat="1" x14ac:dyDescent="0.25">
      <c r="A222" s="193">
        <v>3233</v>
      </c>
      <c r="B222" s="194" t="s">
        <v>148</v>
      </c>
      <c r="C222" s="63">
        <v>0</v>
      </c>
      <c r="D222" s="63">
        <v>0</v>
      </c>
      <c r="E222" s="63" t="e">
        <f t="shared" si="9"/>
        <v>#DIV/0!</v>
      </c>
      <c r="F222" s="64">
        <f t="shared" si="10"/>
        <v>0</v>
      </c>
    </row>
    <row r="223" spans="1:6" s="68" customFormat="1" x14ac:dyDescent="0.25">
      <c r="A223" s="193">
        <v>3234</v>
      </c>
      <c r="B223" s="195" t="s">
        <v>149</v>
      </c>
      <c r="C223" s="63">
        <v>0</v>
      </c>
      <c r="D223" s="63">
        <v>0</v>
      </c>
      <c r="E223" s="63" t="e">
        <f t="shared" si="9"/>
        <v>#DIV/0!</v>
      </c>
      <c r="F223" s="64">
        <f t="shared" si="10"/>
        <v>0</v>
      </c>
    </row>
    <row r="224" spans="1:6" s="68" customFormat="1" x14ac:dyDescent="0.25">
      <c r="A224" s="193">
        <v>3235</v>
      </c>
      <c r="B224" s="195" t="s">
        <v>150</v>
      </c>
      <c r="C224" s="63">
        <v>0</v>
      </c>
      <c r="D224" s="63">
        <v>0</v>
      </c>
      <c r="E224" s="63" t="e">
        <f t="shared" si="9"/>
        <v>#DIV/0!</v>
      </c>
      <c r="F224" s="64">
        <f t="shared" si="10"/>
        <v>0</v>
      </c>
    </row>
    <row r="225" spans="1:6" s="68" customFormat="1" x14ac:dyDescent="0.25">
      <c r="A225" s="193">
        <v>3236</v>
      </c>
      <c r="B225" s="195" t="s">
        <v>151</v>
      </c>
      <c r="C225" s="63">
        <v>0</v>
      </c>
      <c r="D225" s="63">
        <v>0</v>
      </c>
      <c r="E225" s="63" t="e">
        <f t="shared" si="9"/>
        <v>#DIV/0!</v>
      </c>
      <c r="F225" s="64">
        <f t="shared" si="10"/>
        <v>0</v>
      </c>
    </row>
    <row r="226" spans="1:6" s="68" customFormat="1" x14ac:dyDescent="0.25">
      <c r="A226" s="193">
        <v>3237</v>
      </c>
      <c r="B226" s="195" t="s">
        <v>152</v>
      </c>
      <c r="C226" s="63">
        <v>0</v>
      </c>
      <c r="D226" s="63">
        <v>0</v>
      </c>
      <c r="E226" s="63" t="e">
        <f t="shared" si="9"/>
        <v>#DIV/0!</v>
      </c>
      <c r="F226" s="64">
        <f t="shared" si="10"/>
        <v>0</v>
      </c>
    </row>
    <row r="227" spans="1:6" s="68" customFormat="1" x14ac:dyDescent="0.25">
      <c r="A227" s="193">
        <v>3238</v>
      </c>
      <c r="B227" s="195" t="s">
        <v>153</v>
      </c>
      <c r="C227" s="63">
        <v>0</v>
      </c>
      <c r="D227" s="63">
        <v>0</v>
      </c>
      <c r="E227" s="63" t="e">
        <f t="shared" si="9"/>
        <v>#DIV/0!</v>
      </c>
      <c r="F227" s="64">
        <f t="shared" si="10"/>
        <v>0</v>
      </c>
    </row>
    <row r="228" spans="1:6" s="68" customFormat="1" x14ac:dyDescent="0.25">
      <c r="A228" s="193">
        <v>3239</v>
      </c>
      <c r="B228" s="195" t="s">
        <v>154</v>
      </c>
      <c r="C228" s="63">
        <v>0</v>
      </c>
      <c r="D228" s="63">
        <v>0</v>
      </c>
      <c r="E228" s="63" t="e">
        <f t="shared" si="9"/>
        <v>#DIV/0!</v>
      </c>
      <c r="F228" s="64">
        <f t="shared" si="10"/>
        <v>0</v>
      </c>
    </row>
    <row r="229" spans="1:6" s="68" customFormat="1" ht="26.25" x14ac:dyDescent="0.25">
      <c r="A229" s="189">
        <v>324</v>
      </c>
      <c r="B229" s="190" t="s">
        <v>183</v>
      </c>
      <c r="C229" s="63">
        <v>0</v>
      </c>
      <c r="D229" s="63">
        <v>0</v>
      </c>
      <c r="E229" s="63" t="e">
        <f t="shared" si="9"/>
        <v>#DIV/0!</v>
      </c>
      <c r="F229" s="64">
        <f t="shared" si="10"/>
        <v>0</v>
      </c>
    </row>
    <row r="230" spans="1:6" s="68" customFormat="1" ht="23.25" x14ac:dyDescent="0.25">
      <c r="A230" s="193">
        <v>3241</v>
      </c>
      <c r="B230" s="195" t="s">
        <v>184</v>
      </c>
      <c r="C230" s="63">
        <v>0</v>
      </c>
      <c r="D230" s="63">
        <v>0</v>
      </c>
      <c r="E230" s="63" t="e">
        <f t="shared" si="9"/>
        <v>#DIV/0!</v>
      </c>
      <c r="F230" s="64">
        <f t="shared" si="10"/>
        <v>0</v>
      </c>
    </row>
    <row r="231" spans="1:6" s="68" customFormat="1" x14ac:dyDescent="0.25">
      <c r="A231" s="189">
        <v>329</v>
      </c>
      <c r="B231" s="190" t="s">
        <v>155</v>
      </c>
      <c r="C231" s="63">
        <v>0</v>
      </c>
      <c r="D231" s="63">
        <v>0</v>
      </c>
      <c r="E231" s="63" t="e">
        <f t="shared" si="9"/>
        <v>#DIV/0!</v>
      </c>
      <c r="F231" s="64">
        <f t="shared" si="10"/>
        <v>0</v>
      </c>
    </row>
    <row r="232" spans="1:6" s="68" customFormat="1" ht="23.25" x14ac:dyDescent="0.25">
      <c r="A232" s="193">
        <v>3291</v>
      </c>
      <c r="B232" s="195" t="s">
        <v>156</v>
      </c>
      <c r="C232" s="63">
        <v>0</v>
      </c>
      <c r="D232" s="63">
        <v>0</v>
      </c>
      <c r="E232" s="63" t="e">
        <f t="shared" si="9"/>
        <v>#DIV/0!</v>
      </c>
      <c r="F232" s="64">
        <f t="shared" si="10"/>
        <v>0</v>
      </c>
    </row>
    <row r="233" spans="1:6" s="68" customFormat="1" x14ac:dyDescent="0.25">
      <c r="A233" s="193">
        <v>3292</v>
      </c>
      <c r="B233" s="195" t="s">
        <v>157</v>
      </c>
      <c r="C233" s="63">
        <v>0</v>
      </c>
      <c r="D233" s="63">
        <v>0</v>
      </c>
      <c r="E233" s="63" t="e">
        <f t="shared" si="9"/>
        <v>#DIV/0!</v>
      </c>
      <c r="F233" s="64">
        <f t="shared" si="10"/>
        <v>0</v>
      </c>
    </row>
    <row r="234" spans="1:6" s="68" customFormat="1" x14ac:dyDescent="0.25">
      <c r="A234" s="193">
        <v>3293</v>
      </c>
      <c r="B234" s="195" t="s">
        <v>158</v>
      </c>
      <c r="C234" s="63">
        <v>0</v>
      </c>
      <c r="D234" s="63">
        <v>0</v>
      </c>
      <c r="E234" s="63" t="e">
        <f t="shared" si="9"/>
        <v>#DIV/0!</v>
      </c>
      <c r="F234" s="64">
        <f t="shared" si="10"/>
        <v>0</v>
      </c>
    </row>
    <row r="235" spans="1:6" s="68" customFormat="1" x14ac:dyDescent="0.25">
      <c r="A235" s="193">
        <v>3294</v>
      </c>
      <c r="B235" s="195" t="s">
        <v>159</v>
      </c>
      <c r="C235" s="63">
        <v>0</v>
      </c>
      <c r="D235" s="63">
        <v>0</v>
      </c>
      <c r="E235" s="63" t="e">
        <f t="shared" si="9"/>
        <v>#DIV/0!</v>
      </c>
      <c r="F235" s="64">
        <f t="shared" si="10"/>
        <v>0</v>
      </c>
    </row>
    <row r="236" spans="1:6" s="68" customFormat="1" x14ac:dyDescent="0.25">
      <c r="A236" s="193">
        <v>3295</v>
      </c>
      <c r="B236" s="195" t="s">
        <v>160</v>
      </c>
      <c r="C236" s="63">
        <v>0</v>
      </c>
      <c r="D236" s="63">
        <v>0</v>
      </c>
      <c r="E236" s="63" t="e">
        <f t="shared" si="9"/>
        <v>#DIV/0!</v>
      </c>
      <c r="F236" s="64">
        <f t="shared" si="10"/>
        <v>0</v>
      </c>
    </row>
    <row r="237" spans="1:6" s="68" customFormat="1" x14ac:dyDescent="0.25">
      <c r="A237" s="193">
        <v>3296</v>
      </c>
      <c r="B237" s="195" t="s">
        <v>161</v>
      </c>
      <c r="C237" s="63">
        <v>0</v>
      </c>
      <c r="D237" s="63">
        <v>0</v>
      </c>
      <c r="E237" s="63" t="e">
        <f t="shared" si="9"/>
        <v>#DIV/0!</v>
      </c>
      <c r="F237" s="64">
        <f t="shared" si="10"/>
        <v>0</v>
      </c>
    </row>
    <row r="238" spans="1:6" s="68" customFormat="1" x14ac:dyDescent="0.25">
      <c r="A238" s="193">
        <v>3299</v>
      </c>
      <c r="B238" s="195" t="s">
        <v>162</v>
      </c>
      <c r="C238" s="63">
        <v>0</v>
      </c>
      <c r="D238" s="63">
        <v>0</v>
      </c>
      <c r="E238" s="63" t="e">
        <f t="shared" si="9"/>
        <v>#DIV/0!</v>
      </c>
      <c r="F238" s="64">
        <f t="shared" si="10"/>
        <v>0</v>
      </c>
    </row>
    <row r="239" spans="1:6" s="68" customFormat="1" x14ac:dyDescent="0.25">
      <c r="A239" s="187">
        <v>34</v>
      </c>
      <c r="B239" s="188" t="s">
        <v>73</v>
      </c>
      <c r="C239" s="63">
        <v>0</v>
      </c>
      <c r="D239" s="63">
        <v>0</v>
      </c>
      <c r="E239" s="63" t="e">
        <f t="shared" si="9"/>
        <v>#DIV/0!</v>
      </c>
      <c r="F239" s="64">
        <f t="shared" si="10"/>
        <v>0</v>
      </c>
    </row>
    <row r="240" spans="1:6" s="68" customFormat="1" x14ac:dyDescent="0.25">
      <c r="A240" s="189">
        <v>343</v>
      </c>
      <c r="B240" s="190" t="s">
        <v>163</v>
      </c>
      <c r="C240" s="63">
        <v>0</v>
      </c>
      <c r="D240" s="63">
        <v>0</v>
      </c>
      <c r="E240" s="63" t="e">
        <f t="shared" si="9"/>
        <v>#DIV/0!</v>
      </c>
      <c r="F240" s="64">
        <f t="shared" si="10"/>
        <v>0</v>
      </c>
    </row>
    <row r="241" spans="1:6" s="68" customFormat="1" x14ac:dyDescent="0.25">
      <c r="A241" s="193">
        <v>3431</v>
      </c>
      <c r="B241" s="196" t="s">
        <v>164</v>
      </c>
      <c r="C241" s="63">
        <v>0</v>
      </c>
      <c r="D241" s="63">
        <v>0</v>
      </c>
      <c r="E241" s="63" t="e">
        <f t="shared" si="9"/>
        <v>#DIV/0!</v>
      </c>
      <c r="F241" s="64">
        <f t="shared" si="10"/>
        <v>0</v>
      </c>
    </row>
    <row r="242" spans="1:6" s="68" customFormat="1" x14ac:dyDescent="0.25">
      <c r="A242" s="193">
        <v>3433</v>
      </c>
      <c r="B242" s="195" t="s">
        <v>165</v>
      </c>
      <c r="C242" s="63">
        <v>0</v>
      </c>
      <c r="D242" s="63">
        <v>0</v>
      </c>
      <c r="E242" s="63" t="e">
        <f t="shared" si="9"/>
        <v>#DIV/0!</v>
      </c>
      <c r="F242" s="64">
        <f t="shared" si="10"/>
        <v>0</v>
      </c>
    </row>
    <row r="243" spans="1:6" s="68" customFormat="1" x14ac:dyDescent="0.25">
      <c r="A243" s="187">
        <v>4</v>
      </c>
      <c r="B243" s="188" t="s">
        <v>35</v>
      </c>
      <c r="C243" s="63">
        <v>1900</v>
      </c>
      <c r="D243" s="63">
        <v>0</v>
      </c>
      <c r="E243" s="63">
        <f t="shared" si="9"/>
        <v>0</v>
      </c>
      <c r="F243" s="64">
        <f t="shared" si="10"/>
        <v>1900</v>
      </c>
    </row>
    <row r="244" spans="1:6" s="68" customFormat="1" ht="26.25" x14ac:dyDescent="0.25">
      <c r="A244" s="187">
        <v>42</v>
      </c>
      <c r="B244" s="188" t="s">
        <v>75</v>
      </c>
      <c r="C244" s="63">
        <v>1900</v>
      </c>
      <c r="D244" s="63">
        <v>0</v>
      </c>
      <c r="E244" s="63">
        <f t="shared" si="9"/>
        <v>0</v>
      </c>
      <c r="F244" s="64">
        <f t="shared" si="10"/>
        <v>1900</v>
      </c>
    </row>
    <row r="245" spans="1:6" s="68" customFormat="1" x14ac:dyDescent="0.25">
      <c r="A245" s="189">
        <v>421</v>
      </c>
      <c r="B245" s="190" t="s">
        <v>168</v>
      </c>
      <c r="C245" s="63">
        <v>1700</v>
      </c>
      <c r="D245" s="63">
        <v>0</v>
      </c>
      <c r="E245" s="63">
        <f t="shared" si="9"/>
        <v>0</v>
      </c>
      <c r="F245" s="64">
        <f t="shared" si="10"/>
        <v>1700</v>
      </c>
    </row>
    <row r="246" spans="1:6" s="68" customFormat="1" x14ac:dyDescent="0.25">
      <c r="A246" s="193">
        <v>4212</v>
      </c>
      <c r="B246" s="199" t="s">
        <v>169</v>
      </c>
      <c r="C246" s="63">
        <v>1700</v>
      </c>
      <c r="D246" s="63">
        <v>0</v>
      </c>
      <c r="E246" s="63">
        <f t="shared" si="9"/>
        <v>0</v>
      </c>
      <c r="F246" s="64">
        <f t="shared" si="10"/>
        <v>1700</v>
      </c>
    </row>
    <row r="247" spans="1:6" s="68" customFormat="1" x14ac:dyDescent="0.25">
      <c r="A247" s="189">
        <v>422</v>
      </c>
      <c r="B247" s="190" t="s">
        <v>170</v>
      </c>
      <c r="C247" s="63">
        <v>200</v>
      </c>
      <c r="D247" s="63">
        <v>0</v>
      </c>
      <c r="E247" s="63">
        <f t="shared" si="9"/>
        <v>0</v>
      </c>
      <c r="F247" s="64">
        <f t="shared" si="10"/>
        <v>200</v>
      </c>
    </row>
    <row r="248" spans="1:6" s="68" customFormat="1" x14ac:dyDescent="0.25">
      <c r="A248" s="193">
        <v>4221</v>
      </c>
      <c r="B248" s="199" t="s">
        <v>171</v>
      </c>
      <c r="C248" s="63">
        <v>0</v>
      </c>
      <c r="D248" s="63">
        <v>0</v>
      </c>
      <c r="E248" s="63" t="e">
        <f t="shared" si="9"/>
        <v>#DIV/0!</v>
      </c>
      <c r="F248" s="64">
        <f t="shared" si="10"/>
        <v>0</v>
      </c>
    </row>
    <row r="249" spans="1:6" s="68" customFormat="1" x14ac:dyDescent="0.25">
      <c r="A249" s="193">
        <v>4226</v>
      </c>
      <c r="B249" s="199" t="s">
        <v>172</v>
      </c>
      <c r="C249" s="63">
        <v>0</v>
      </c>
      <c r="D249" s="63">
        <v>0</v>
      </c>
      <c r="E249" s="63" t="e">
        <f t="shared" si="9"/>
        <v>#DIV/0!</v>
      </c>
      <c r="F249" s="64">
        <f t="shared" si="10"/>
        <v>0</v>
      </c>
    </row>
    <row r="250" spans="1:6" s="68" customFormat="1" x14ac:dyDescent="0.25">
      <c r="A250" s="193">
        <v>4227</v>
      </c>
      <c r="B250" s="195" t="s">
        <v>173</v>
      </c>
      <c r="C250" s="63">
        <v>200</v>
      </c>
      <c r="D250" s="63">
        <v>0</v>
      </c>
      <c r="E250" s="63">
        <f t="shared" si="9"/>
        <v>0</v>
      </c>
      <c r="F250" s="64">
        <f t="shared" si="10"/>
        <v>200</v>
      </c>
    </row>
    <row r="251" spans="1:6" s="68" customFormat="1" ht="26.25" x14ac:dyDescent="0.25">
      <c r="A251" s="189">
        <v>424</v>
      </c>
      <c r="B251" s="190" t="s">
        <v>174</v>
      </c>
      <c r="C251" s="63">
        <v>0</v>
      </c>
      <c r="D251" s="63">
        <v>0</v>
      </c>
      <c r="E251" s="63" t="e">
        <f t="shared" si="9"/>
        <v>#DIV/0!</v>
      </c>
      <c r="F251" s="64">
        <f t="shared" si="10"/>
        <v>0</v>
      </c>
    </row>
    <row r="252" spans="1:6" s="68" customFormat="1" x14ac:dyDescent="0.25">
      <c r="A252" s="193">
        <v>4241</v>
      </c>
      <c r="B252" s="195" t="s">
        <v>175</v>
      </c>
      <c r="C252" s="63">
        <v>0</v>
      </c>
      <c r="D252" s="63">
        <v>0</v>
      </c>
      <c r="E252" s="63" t="e">
        <f t="shared" si="9"/>
        <v>#DIV/0!</v>
      </c>
      <c r="F252" s="64">
        <f t="shared" si="10"/>
        <v>0</v>
      </c>
    </row>
    <row r="253" spans="1:6" s="68" customFormat="1" x14ac:dyDescent="0.25">
      <c r="A253" s="185" t="s">
        <v>124</v>
      </c>
      <c r="B253" s="186" t="s">
        <v>754</v>
      </c>
      <c r="C253" s="63">
        <f>C254+C305</f>
        <v>21000</v>
      </c>
      <c r="D253" s="63">
        <v>0</v>
      </c>
      <c r="E253" s="63">
        <f t="shared" si="9"/>
        <v>0</v>
      </c>
      <c r="F253" s="64">
        <f t="shared" si="10"/>
        <v>21000</v>
      </c>
    </row>
    <row r="254" spans="1:6" s="68" customFormat="1" x14ac:dyDescent="0.25">
      <c r="A254" s="187">
        <v>3</v>
      </c>
      <c r="B254" s="188" t="s">
        <v>32</v>
      </c>
      <c r="C254" s="63">
        <v>17200</v>
      </c>
      <c r="D254" s="63">
        <v>0</v>
      </c>
      <c r="E254" s="63">
        <f t="shared" si="9"/>
        <v>0</v>
      </c>
      <c r="F254" s="64">
        <f t="shared" si="10"/>
        <v>17200</v>
      </c>
    </row>
    <row r="255" spans="1:6" s="68" customFormat="1" x14ac:dyDescent="0.25">
      <c r="A255" s="187">
        <v>31</v>
      </c>
      <c r="B255" s="188" t="s">
        <v>33</v>
      </c>
      <c r="C255" s="63">
        <v>0</v>
      </c>
      <c r="D255" s="63">
        <v>0</v>
      </c>
      <c r="E255" s="63" t="e">
        <f t="shared" si="9"/>
        <v>#DIV/0!</v>
      </c>
      <c r="F255" s="64">
        <f t="shared" si="10"/>
        <v>0</v>
      </c>
    </row>
    <row r="256" spans="1:6" s="68" customFormat="1" x14ac:dyDescent="0.25">
      <c r="A256" s="189">
        <v>311</v>
      </c>
      <c r="B256" s="190" t="s">
        <v>125</v>
      </c>
      <c r="C256" s="63">
        <v>0</v>
      </c>
      <c r="D256" s="63">
        <v>0</v>
      </c>
      <c r="E256" s="63" t="e">
        <f t="shared" si="9"/>
        <v>#DIV/0!</v>
      </c>
      <c r="F256" s="64">
        <f t="shared" si="10"/>
        <v>0</v>
      </c>
    </row>
    <row r="257" spans="1:6" s="68" customFormat="1" x14ac:dyDescent="0.25">
      <c r="A257" s="191">
        <v>3111</v>
      </c>
      <c r="B257" s="192" t="s">
        <v>126</v>
      </c>
      <c r="C257" s="63">
        <v>0</v>
      </c>
      <c r="D257" s="63">
        <v>0</v>
      </c>
      <c r="E257" s="63" t="e">
        <f t="shared" si="9"/>
        <v>#DIV/0!</v>
      </c>
      <c r="F257" s="64">
        <f t="shared" si="10"/>
        <v>0</v>
      </c>
    </row>
    <row r="258" spans="1:6" s="68" customFormat="1" x14ac:dyDescent="0.25">
      <c r="A258" s="191">
        <v>3113</v>
      </c>
      <c r="B258" s="192" t="s">
        <v>127</v>
      </c>
      <c r="C258" s="63">
        <v>0</v>
      </c>
      <c r="D258" s="63">
        <v>0</v>
      </c>
      <c r="E258" s="63" t="e">
        <f t="shared" si="9"/>
        <v>#DIV/0!</v>
      </c>
      <c r="F258" s="64">
        <f t="shared" si="10"/>
        <v>0</v>
      </c>
    </row>
    <row r="259" spans="1:6" s="68" customFormat="1" x14ac:dyDescent="0.25">
      <c r="A259" s="191">
        <v>3114</v>
      </c>
      <c r="B259" s="192" t="s">
        <v>128</v>
      </c>
      <c r="C259" s="63">
        <v>0</v>
      </c>
      <c r="D259" s="63">
        <v>0</v>
      </c>
      <c r="E259" s="63" t="e">
        <f t="shared" si="9"/>
        <v>#DIV/0!</v>
      </c>
      <c r="F259" s="64">
        <f t="shared" si="10"/>
        <v>0</v>
      </c>
    </row>
    <row r="260" spans="1:6" s="68" customFormat="1" x14ac:dyDescent="0.25">
      <c r="A260" s="189">
        <v>312</v>
      </c>
      <c r="B260" s="190" t="s">
        <v>129</v>
      </c>
      <c r="C260" s="63">
        <v>0</v>
      </c>
      <c r="D260" s="63">
        <v>0</v>
      </c>
      <c r="E260" s="63" t="e">
        <f t="shared" si="9"/>
        <v>#DIV/0!</v>
      </c>
      <c r="F260" s="64">
        <f t="shared" si="10"/>
        <v>0</v>
      </c>
    </row>
    <row r="261" spans="1:6" s="68" customFormat="1" x14ac:dyDescent="0.25">
      <c r="A261" s="191">
        <v>3121</v>
      </c>
      <c r="B261" s="192" t="s">
        <v>129</v>
      </c>
      <c r="C261" s="63">
        <v>0</v>
      </c>
      <c r="D261" s="63">
        <v>0</v>
      </c>
      <c r="E261" s="63" t="e">
        <f t="shared" si="9"/>
        <v>#DIV/0!</v>
      </c>
      <c r="F261" s="64">
        <f t="shared" si="10"/>
        <v>0</v>
      </c>
    </row>
    <row r="262" spans="1:6" s="68" customFormat="1" x14ac:dyDescent="0.25">
      <c r="A262" s="189">
        <v>313</v>
      </c>
      <c r="B262" s="190" t="s">
        <v>130</v>
      </c>
      <c r="C262" s="63">
        <v>0</v>
      </c>
      <c r="D262" s="63">
        <v>0</v>
      </c>
      <c r="E262" s="63" t="e">
        <f t="shared" si="9"/>
        <v>#DIV/0!</v>
      </c>
      <c r="F262" s="64">
        <f t="shared" si="10"/>
        <v>0</v>
      </c>
    </row>
    <row r="263" spans="1:6" s="68" customFormat="1" x14ac:dyDescent="0.25">
      <c r="A263" s="191">
        <v>3132</v>
      </c>
      <c r="B263" s="192" t="s">
        <v>131</v>
      </c>
      <c r="C263" s="63">
        <v>0</v>
      </c>
      <c r="D263" s="63">
        <v>0</v>
      </c>
      <c r="E263" s="63" t="e">
        <f t="shared" si="9"/>
        <v>#DIV/0!</v>
      </c>
      <c r="F263" s="64">
        <f t="shared" si="10"/>
        <v>0</v>
      </c>
    </row>
    <row r="264" spans="1:6" s="68" customFormat="1" ht="15" customHeight="1" x14ac:dyDescent="0.25">
      <c r="A264" s="191">
        <v>3133</v>
      </c>
      <c r="B264" s="192" t="s">
        <v>132</v>
      </c>
      <c r="C264" s="63">
        <v>0</v>
      </c>
      <c r="D264" s="63">
        <v>0</v>
      </c>
      <c r="E264" s="63" t="e">
        <f t="shared" si="9"/>
        <v>#DIV/0!</v>
      </c>
      <c r="F264" s="64">
        <f t="shared" si="10"/>
        <v>0</v>
      </c>
    </row>
    <row r="265" spans="1:6" s="68" customFormat="1" x14ac:dyDescent="0.25">
      <c r="A265" s="187">
        <v>32</v>
      </c>
      <c r="B265" s="188" t="s">
        <v>34</v>
      </c>
      <c r="C265" s="63">
        <v>16945</v>
      </c>
      <c r="D265" s="63">
        <v>0</v>
      </c>
      <c r="E265" s="63">
        <f t="shared" si="9"/>
        <v>0</v>
      </c>
      <c r="F265" s="64">
        <f t="shared" si="10"/>
        <v>16945</v>
      </c>
    </row>
    <row r="266" spans="1:6" s="68" customFormat="1" x14ac:dyDescent="0.25">
      <c r="A266" s="189">
        <v>321</v>
      </c>
      <c r="B266" s="190" t="s">
        <v>133</v>
      </c>
      <c r="C266" s="63">
        <v>900</v>
      </c>
      <c r="D266" s="63">
        <v>0</v>
      </c>
      <c r="E266" s="63">
        <f t="shared" si="9"/>
        <v>0</v>
      </c>
      <c r="F266" s="64">
        <f t="shared" si="10"/>
        <v>900</v>
      </c>
    </row>
    <row r="267" spans="1:6" s="68" customFormat="1" x14ac:dyDescent="0.25">
      <c r="A267" s="191">
        <v>3211</v>
      </c>
      <c r="B267" s="192" t="s">
        <v>134</v>
      </c>
      <c r="C267" s="63">
        <v>500</v>
      </c>
      <c r="D267" s="63">
        <v>0</v>
      </c>
      <c r="E267" s="63">
        <f t="shared" si="9"/>
        <v>0</v>
      </c>
      <c r="F267" s="64">
        <f t="shared" si="10"/>
        <v>500</v>
      </c>
    </row>
    <row r="268" spans="1:6" s="68" customFormat="1" x14ac:dyDescent="0.25">
      <c r="A268" s="193">
        <v>3212</v>
      </c>
      <c r="B268" s="194" t="s">
        <v>135</v>
      </c>
      <c r="C268" s="63">
        <v>0</v>
      </c>
      <c r="D268" s="63">
        <v>0</v>
      </c>
      <c r="E268" s="63" t="e">
        <f t="shared" si="9"/>
        <v>#DIV/0!</v>
      </c>
      <c r="F268" s="64">
        <f t="shared" si="10"/>
        <v>0</v>
      </c>
    </row>
    <row r="269" spans="1:6" s="68" customFormat="1" x14ac:dyDescent="0.25">
      <c r="A269" s="193">
        <v>3213</v>
      </c>
      <c r="B269" s="194" t="s">
        <v>136</v>
      </c>
      <c r="C269" s="63">
        <v>350</v>
      </c>
      <c r="D269" s="63">
        <v>0</v>
      </c>
      <c r="E269" s="63">
        <f t="shared" si="9"/>
        <v>0</v>
      </c>
      <c r="F269" s="64">
        <f t="shared" si="10"/>
        <v>350</v>
      </c>
    </row>
    <row r="270" spans="1:6" s="68" customFormat="1" x14ac:dyDescent="0.25">
      <c r="A270" s="193">
        <v>3214</v>
      </c>
      <c r="B270" s="194" t="s">
        <v>137</v>
      </c>
      <c r="C270" s="63">
        <v>50</v>
      </c>
      <c r="D270" s="63">
        <v>0</v>
      </c>
      <c r="E270" s="63">
        <f t="shared" si="9"/>
        <v>0</v>
      </c>
      <c r="F270" s="64">
        <f t="shared" si="10"/>
        <v>50</v>
      </c>
    </row>
    <row r="271" spans="1:6" s="68" customFormat="1" x14ac:dyDescent="0.25">
      <c r="A271" s="189">
        <v>322</v>
      </c>
      <c r="B271" s="190" t="s">
        <v>138</v>
      </c>
      <c r="C271" s="63">
        <v>5550</v>
      </c>
      <c r="D271" s="63">
        <v>0</v>
      </c>
      <c r="E271" s="63">
        <f t="shared" si="9"/>
        <v>0</v>
      </c>
      <c r="F271" s="64">
        <f t="shared" si="10"/>
        <v>5550</v>
      </c>
    </row>
    <row r="272" spans="1:6" s="68" customFormat="1" x14ac:dyDescent="0.25">
      <c r="A272" s="193">
        <v>3221</v>
      </c>
      <c r="B272" s="194" t="s">
        <v>139</v>
      </c>
      <c r="C272" s="63">
        <v>1300</v>
      </c>
      <c r="D272" s="63">
        <v>0</v>
      </c>
      <c r="E272" s="63">
        <f t="shared" si="9"/>
        <v>0</v>
      </c>
      <c r="F272" s="64">
        <f t="shared" si="10"/>
        <v>1300</v>
      </c>
    </row>
    <row r="273" spans="1:6" s="68" customFormat="1" x14ac:dyDescent="0.25">
      <c r="A273" s="193">
        <v>3222</v>
      </c>
      <c r="B273" s="194" t="s">
        <v>140</v>
      </c>
      <c r="C273" s="63">
        <v>3000</v>
      </c>
      <c r="D273" s="63">
        <v>0</v>
      </c>
      <c r="E273" s="63">
        <f t="shared" si="9"/>
        <v>0</v>
      </c>
      <c r="F273" s="64">
        <f t="shared" si="10"/>
        <v>3000</v>
      </c>
    </row>
    <row r="274" spans="1:6" s="68" customFormat="1" x14ac:dyDescent="0.25">
      <c r="A274" s="193">
        <v>3223</v>
      </c>
      <c r="B274" s="194" t="s">
        <v>141</v>
      </c>
      <c r="C274" s="63">
        <v>1000</v>
      </c>
      <c r="D274" s="63">
        <v>0</v>
      </c>
      <c r="E274" s="63">
        <f t="shared" si="9"/>
        <v>0</v>
      </c>
      <c r="F274" s="64">
        <f t="shared" si="10"/>
        <v>1000</v>
      </c>
    </row>
    <row r="275" spans="1:6" s="68" customFormat="1" x14ac:dyDescent="0.25">
      <c r="A275" s="193">
        <v>3224</v>
      </c>
      <c r="B275" s="194" t="s">
        <v>142</v>
      </c>
      <c r="C275" s="63">
        <v>0</v>
      </c>
      <c r="D275" s="63">
        <v>0</v>
      </c>
      <c r="E275" s="63" t="e">
        <f t="shared" si="9"/>
        <v>#DIV/0!</v>
      </c>
      <c r="F275" s="64">
        <f t="shared" si="10"/>
        <v>0</v>
      </c>
    </row>
    <row r="276" spans="1:6" s="68" customFormat="1" x14ac:dyDescent="0.25">
      <c r="A276" s="193">
        <v>3225</v>
      </c>
      <c r="B276" s="194" t="s">
        <v>143</v>
      </c>
      <c r="C276" s="63">
        <v>250</v>
      </c>
      <c r="D276" s="63">
        <v>0</v>
      </c>
      <c r="E276" s="63">
        <f t="shared" si="9"/>
        <v>0</v>
      </c>
      <c r="F276" s="64">
        <f t="shared" si="10"/>
        <v>250</v>
      </c>
    </row>
    <row r="277" spans="1:6" s="68" customFormat="1" x14ac:dyDescent="0.25">
      <c r="A277" s="193">
        <v>3227</v>
      </c>
      <c r="B277" s="194" t="s">
        <v>144</v>
      </c>
      <c r="C277" s="63">
        <v>0</v>
      </c>
      <c r="D277" s="63">
        <v>0</v>
      </c>
      <c r="E277" s="63" t="e">
        <f t="shared" ref="E277:E340" si="11">D277/C277*100</f>
        <v>#DIV/0!</v>
      </c>
      <c r="F277" s="64">
        <f t="shared" ref="F277:F340" si="12">C277+D277</f>
        <v>0</v>
      </c>
    </row>
    <row r="278" spans="1:6" s="68" customFormat="1" x14ac:dyDescent="0.25">
      <c r="A278" s="189">
        <v>323</v>
      </c>
      <c r="B278" s="190" t="s">
        <v>145</v>
      </c>
      <c r="C278" s="63">
        <v>9600</v>
      </c>
      <c r="D278" s="63">
        <v>0</v>
      </c>
      <c r="E278" s="63">
        <f t="shared" si="11"/>
        <v>0</v>
      </c>
      <c r="F278" s="64">
        <f t="shared" si="12"/>
        <v>9600</v>
      </c>
    </row>
    <row r="279" spans="1:6" s="68" customFormat="1" x14ac:dyDescent="0.25">
      <c r="A279" s="193">
        <v>3231</v>
      </c>
      <c r="B279" s="194" t="s">
        <v>146</v>
      </c>
      <c r="C279" s="63">
        <v>550</v>
      </c>
      <c r="D279" s="63">
        <v>0</v>
      </c>
      <c r="E279" s="63">
        <f t="shared" si="11"/>
        <v>0</v>
      </c>
      <c r="F279" s="64">
        <f t="shared" si="12"/>
        <v>550</v>
      </c>
    </row>
    <row r="280" spans="1:6" s="68" customFormat="1" x14ac:dyDescent="0.25">
      <c r="A280" s="193">
        <v>3232</v>
      </c>
      <c r="B280" s="194" t="s">
        <v>147</v>
      </c>
      <c r="C280" s="63">
        <v>1100</v>
      </c>
      <c r="D280" s="63">
        <v>0</v>
      </c>
      <c r="E280" s="63">
        <f t="shared" si="11"/>
        <v>0</v>
      </c>
      <c r="F280" s="64">
        <f t="shared" si="12"/>
        <v>1100</v>
      </c>
    </row>
    <row r="281" spans="1:6" s="68" customFormat="1" x14ac:dyDescent="0.25">
      <c r="A281" s="193">
        <v>3233</v>
      </c>
      <c r="B281" s="194" t="s">
        <v>148</v>
      </c>
      <c r="C281" s="63">
        <v>200</v>
      </c>
      <c r="D281" s="63">
        <v>0</v>
      </c>
      <c r="E281" s="63">
        <f t="shared" si="11"/>
        <v>0</v>
      </c>
      <c r="F281" s="64">
        <f t="shared" si="12"/>
        <v>200</v>
      </c>
    </row>
    <row r="282" spans="1:6" s="68" customFormat="1" x14ac:dyDescent="0.25">
      <c r="A282" s="193">
        <v>3234</v>
      </c>
      <c r="B282" s="195" t="s">
        <v>149</v>
      </c>
      <c r="C282" s="63">
        <v>0</v>
      </c>
      <c r="D282" s="63">
        <v>0</v>
      </c>
      <c r="E282" s="63" t="e">
        <f t="shared" si="11"/>
        <v>#DIV/0!</v>
      </c>
      <c r="F282" s="64">
        <f t="shared" si="12"/>
        <v>0</v>
      </c>
    </row>
    <row r="283" spans="1:6" s="68" customFormat="1" x14ac:dyDescent="0.25">
      <c r="A283" s="193">
        <v>3235</v>
      </c>
      <c r="B283" s="195" t="s">
        <v>150</v>
      </c>
      <c r="C283" s="63">
        <v>0</v>
      </c>
      <c r="D283" s="63">
        <v>0</v>
      </c>
      <c r="E283" s="63" t="e">
        <f t="shared" si="11"/>
        <v>#DIV/0!</v>
      </c>
      <c r="F283" s="64">
        <f t="shared" si="12"/>
        <v>0</v>
      </c>
    </row>
    <row r="284" spans="1:6" s="68" customFormat="1" x14ac:dyDescent="0.25">
      <c r="A284" s="193">
        <v>3236</v>
      </c>
      <c r="B284" s="195" t="s">
        <v>151</v>
      </c>
      <c r="C284" s="63">
        <v>0</v>
      </c>
      <c r="D284" s="63">
        <v>0</v>
      </c>
      <c r="E284" s="63" t="e">
        <f t="shared" si="11"/>
        <v>#DIV/0!</v>
      </c>
      <c r="F284" s="64">
        <f t="shared" si="12"/>
        <v>0</v>
      </c>
    </row>
    <row r="285" spans="1:6" s="68" customFormat="1" x14ac:dyDescent="0.25">
      <c r="A285" s="193">
        <v>3237</v>
      </c>
      <c r="B285" s="195" t="s">
        <v>152</v>
      </c>
      <c r="C285" s="63">
        <v>7500</v>
      </c>
      <c r="D285" s="63">
        <v>0</v>
      </c>
      <c r="E285" s="63">
        <f t="shared" si="11"/>
        <v>0</v>
      </c>
      <c r="F285" s="64">
        <f t="shared" si="12"/>
        <v>7500</v>
      </c>
    </row>
    <row r="286" spans="1:6" s="68" customFormat="1" x14ac:dyDescent="0.25">
      <c r="A286" s="193">
        <v>3238</v>
      </c>
      <c r="B286" s="195" t="s">
        <v>153</v>
      </c>
      <c r="C286" s="63">
        <v>0</v>
      </c>
      <c r="D286" s="63">
        <v>0</v>
      </c>
      <c r="E286" s="63" t="e">
        <f t="shared" si="11"/>
        <v>#DIV/0!</v>
      </c>
      <c r="F286" s="64">
        <f t="shared" si="12"/>
        <v>0</v>
      </c>
    </row>
    <row r="287" spans="1:6" s="68" customFormat="1" x14ac:dyDescent="0.25">
      <c r="A287" s="193">
        <v>3239</v>
      </c>
      <c r="B287" s="195" t="s">
        <v>154</v>
      </c>
      <c r="C287" s="63">
        <v>250</v>
      </c>
      <c r="D287" s="63">
        <v>0</v>
      </c>
      <c r="E287" s="63">
        <f t="shared" si="11"/>
        <v>0</v>
      </c>
      <c r="F287" s="64">
        <f t="shared" si="12"/>
        <v>250</v>
      </c>
    </row>
    <row r="288" spans="1:6" s="68" customFormat="1" ht="26.25" x14ac:dyDescent="0.25">
      <c r="A288" s="189">
        <v>324</v>
      </c>
      <c r="B288" s="190" t="s">
        <v>183</v>
      </c>
      <c r="C288" s="63">
        <v>0</v>
      </c>
      <c r="D288" s="63">
        <v>0</v>
      </c>
      <c r="E288" s="63" t="e">
        <f t="shared" si="11"/>
        <v>#DIV/0!</v>
      </c>
      <c r="F288" s="64">
        <f t="shared" si="12"/>
        <v>0</v>
      </c>
    </row>
    <row r="289" spans="1:6" s="68" customFormat="1" ht="23.25" x14ac:dyDescent="0.25">
      <c r="A289" s="193">
        <v>3241</v>
      </c>
      <c r="B289" s="195" t="s">
        <v>184</v>
      </c>
      <c r="C289" s="63">
        <v>0</v>
      </c>
      <c r="D289" s="63">
        <v>0</v>
      </c>
      <c r="E289" s="63" t="e">
        <f t="shared" si="11"/>
        <v>#DIV/0!</v>
      </c>
      <c r="F289" s="64">
        <f t="shared" si="12"/>
        <v>0</v>
      </c>
    </row>
    <row r="290" spans="1:6" s="68" customFormat="1" x14ac:dyDescent="0.25">
      <c r="A290" s="189">
        <v>329</v>
      </c>
      <c r="B290" s="190" t="s">
        <v>155</v>
      </c>
      <c r="C290" s="63">
        <v>895</v>
      </c>
      <c r="D290" s="63">
        <v>0</v>
      </c>
      <c r="E290" s="63">
        <f t="shared" si="11"/>
        <v>0</v>
      </c>
      <c r="F290" s="64">
        <f t="shared" si="12"/>
        <v>895</v>
      </c>
    </row>
    <row r="291" spans="1:6" s="68" customFormat="1" ht="23.25" x14ac:dyDescent="0.25">
      <c r="A291" s="193">
        <v>3291</v>
      </c>
      <c r="B291" s="195" t="s">
        <v>156</v>
      </c>
      <c r="C291" s="63">
        <v>0</v>
      </c>
      <c r="D291" s="63">
        <v>0</v>
      </c>
      <c r="E291" s="63" t="e">
        <f t="shared" si="11"/>
        <v>#DIV/0!</v>
      </c>
      <c r="F291" s="64">
        <f t="shared" si="12"/>
        <v>0</v>
      </c>
    </row>
    <row r="292" spans="1:6" s="68" customFormat="1" x14ac:dyDescent="0.25">
      <c r="A292" s="193">
        <v>3292</v>
      </c>
      <c r="B292" s="195" t="s">
        <v>157</v>
      </c>
      <c r="C292" s="63">
        <v>0</v>
      </c>
      <c r="D292" s="63">
        <v>0</v>
      </c>
      <c r="E292" s="63" t="e">
        <f t="shared" si="11"/>
        <v>#DIV/0!</v>
      </c>
      <c r="F292" s="64">
        <f t="shared" si="12"/>
        <v>0</v>
      </c>
    </row>
    <row r="293" spans="1:6" s="68" customFormat="1" x14ac:dyDescent="0.25">
      <c r="A293" s="193">
        <v>3293</v>
      </c>
      <c r="B293" s="195" t="s">
        <v>158</v>
      </c>
      <c r="C293" s="63">
        <v>95</v>
      </c>
      <c r="D293" s="63">
        <v>0</v>
      </c>
      <c r="E293" s="63">
        <f t="shared" si="11"/>
        <v>0</v>
      </c>
      <c r="F293" s="64">
        <f t="shared" si="12"/>
        <v>95</v>
      </c>
    </row>
    <row r="294" spans="1:6" s="68" customFormat="1" x14ac:dyDescent="0.25">
      <c r="A294" s="193">
        <v>3294</v>
      </c>
      <c r="B294" s="195" t="s">
        <v>159</v>
      </c>
      <c r="C294" s="63">
        <v>100</v>
      </c>
      <c r="D294" s="63">
        <v>0</v>
      </c>
      <c r="E294" s="63">
        <f t="shared" si="11"/>
        <v>0</v>
      </c>
      <c r="F294" s="64">
        <f t="shared" si="12"/>
        <v>100</v>
      </c>
    </row>
    <row r="295" spans="1:6" s="68" customFormat="1" x14ac:dyDescent="0.25">
      <c r="A295" s="193">
        <v>3295</v>
      </c>
      <c r="B295" s="195" t="s">
        <v>160</v>
      </c>
      <c r="C295" s="63">
        <v>200</v>
      </c>
      <c r="D295" s="63">
        <v>0</v>
      </c>
      <c r="E295" s="63">
        <f t="shared" si="11"/>
        <v>0</v>
      </c>
      <c r="F295" s="64">
        <f t="shared" si="12"/>
        <v>200</v>
      </c>
    </row>
    <row r="296" spans="1:6" s="68" customFormat="1" x14ac:dyDescent="0.25">
      <c r="A296" s="193">
        <v>3296</v>
      </c>
      <c r="B296" s="195" t="s">
        <v>161</v>
      </c>
      <c r="C296" s="63">
        <v>0</v>
      </c>
      <c r="D296" s="63">
        <v>0</v>
      </c>
      <c r="E296" s="63" t="e">
        <f t="shared" si="11"/>
        <v>#DIV/0!</v>
      </c>
      <c r="F296" s="64">
        <f t="shared" si="12"/>
        <v>0</v>
      </c>
    </row>
    <row r="297" spans="1:6" s="68" customFormat="1" x14ac:dyDescent="0.25">
      <c r="A297" s="193">
        <v>3299</v>
      </c>
      <c r="B297" s="195" t="s">
        <v>162</v>
      </c>
      <c r="C297" s="63">
        <v>500</v>
      </c>
      <c r="D297" s="63">
        <v>0</v>
      </c>
      <c r="E297" s="63">
        <f t="shared" si="11"/>
        <v>0</v>
      </c>
      <c r="F297" s="64">
        <f t="shared" si="12"/>
        <v>500</v>
      </c>
    </row>
    <row r="298" spans="1:6" s="68" customFormat="1" x14ac:dyDescent="0.25">
      <c r="A298" s="187">
        <v>34</v>
      </c>
      <c r="B298" s="188" t="s">
        <v>73</v>
      </c>
      <c r="C298" s="63">
        <v>250</v>
      </c>
      <c r="D298" s="63">
        <v>0</v>
      </c>
      <c r="E298" s="63">
        <f t="shared" si="11"/>
        <v>0</v>
      </c>
      <c r="F298" s="64">
        <f t="shared" si="12"/>
        <v>250</v>
      </c>
    </row>
    <row r="299" spans="1:6" s="68" customFormat="1" x14ac:dyDescent="0.25">
      <c r="A299" s="189">
        <v>343</v>
      </c>
      <c r="B299" s="190" t="s">
        <v>163</v>
      </c>
      <c r="C299" s="63">
        <v>250</v>
      </c>
      <c r="D299" s="63">
        <v>0</v>
      </c>
      <c r="E299" s="63">
        <f t="shared" si="11"/>
        <v>0</v>
      </c>
      <c r="F299" s="64">
        <f t="shared" si="12"/>
        <v>250</v>
      </c>
    </row>
    <row r="300" spans="1:6" s="68" customFormat="1" x14ac:dyDescent="0.25">
      <c r="A300" s="193">
        <v>3431</v>
      </c>
      <c r="B300" s="196" t="s">
        <v>164</v>
      </c>
      <c r="C300" s="63">
        <v>250</v>
      </c>
      <c r="D300" s="63">
        <v>0</v>
      </c>
      <c r="E300" s="63">
        <f t="shared" si="11"/>
        <v>0</v>
      </c>
      <c r="F300" s="64">
        <f t="shared" si="12"/>
        <v>250</v>
      </c>
    </row>
    <row r="301" spans="1:6" s="68" customFormat="1" x14ac:dyDescent="0.25">
      <c r="A301" s="193">
        <v>3433</v>
      </c>
      <c r="B301" s="195" t="s">
        <v>165</v>
      </c>
      <c r="C301" s="63">
        <v>0</v>
      </c>
      <c r="D301" s="63">
        <v>0</v>
      </c>
      <c r="E301" s="63" t="e">
        <f t="shared" si="11"/>
        <v>#DIV/0!</v>
      </c>
      <c r="F301" s="64">
        <f t="shared" si="12"/>
        <v>0</v>
      </c>
    </row>
    <row r="302" spans="1:6" s="68" customFormat="1" x14ac:dyDescent="0.25">
      <c r="A302" s="187">
        <v>38</v>
      </c>
      <c r="B302" s="188" t="s">
        <v>74</v>
      </c>
      <c r="C302" s="63">
        <v>5</v>
      </c>
      <c r="D302" s="63">
        <v>0</v>
      </c>
      <c r="E302" s="63">
        <f t="shared" si="11"/>
        <v>0</v>
      </c>
      <c r="F302" s="64">
        <f t="shared" si="12"/>
        <v>5</v>
      </c>
    </row>
    <row r="303" spans="1:6" s="68" customFormat="1" x14ac:dyDescent="0.25">
      <c r="A303" s="189">
        <v>381</v>
      </c>
      <c r="B303" s="190" t="s">
        <v>185</v>
      </c>
      <c r="C303" s="63">
        <v>5</v>
      </c>
      <c r="D303" s="63">
        <v>0</v>
      </c>
      <c r="E303" s="63">
        <f t="shared" si="11"/>
        <v>0</v>
      </c>
      <c r="F303" s="64">
        <f t="shared" si="12"/>
        <v>5</v>
      </c>
    </row>
    <row r="304" spans="1:6" s="68" customFormat="1" x14ac:dyDescent="0.25">
      <c r="A304" s="193">
        <v>3812</v>
      </c>
      <c r="B304" s="190" t="s">
        <v>186</v>
      </c>
      <c r="C304" s="63">
        <v>5</v>
      </c>
      <c r="D304" s="63">
        <v>0</v>
      </c>
      <c r="E304" s="63">
        <f t="shared" si="11"/>
        <v>0</v>
      </c>
      <c r="F304" s="64">
        <f t="shared" si="12"/>
        <v>5</v>
      </c>
    </row>
    <row r="305" spans="1:6" s="68" customFormat="1" x14ac:dyDescent="0.25">
      <c r="A305" s="187">
        <v>4</v>
      </c>
      <c r="B305" s="188" t="s">
        <v>35</v>
      </c>
      <c r="C305" s="63">
        <v>3800</v>
      </c>
      <c r="D305" s="63">
        <v>0</v>
      </c>
      <c r="E305" s="63">
        <f t="shared" si="11"/>
        <v>0</v>
      </c>
      <c r="F305" s="64">
        <f t="shared" si="12"/>
        <v>3800</v>
      </c>
    </row>
    <row r="306" spans="1:6" s="68" customFormat="1" ht="26.25" x14ac:dyDescent="0.25">
      <c r="A306" s="187">
        <v>42</v>
      </c>
      <c r="B306" s="188" t="s">
        <v>75</v>
      </c>
      <c r="C306" s="63">
        <v>3800</v>
      </c>
      <c r="D306" s="63">
        <v>0</v>
      </c>
      <c r="E306" s="63">
        <f t="shared" si="11"/>
        <v>0</v>
      </c>
      <c r="F306" s="64">
        <f t="shared" si="12"/>
        <v>3800</v>
      </c>
    </row>
    <row r="307" spans="1:6" s="68" customFormat="1" x14ac:dyDescent="0.25">
      <c r="A307" s="189">
        <v>421</v>
      </c>
      <c r="B307" s="190" t="s">
        <v>168</v>
      </c>
      <c r="C307" s="63">
        <v>0</v>
      </c>
      <c r="D307" s="63">
        <v>0</v>
      </c>
      <c r="E307" s="63" t="e">
        <f t="shared" si="11"/>
        <v>#DIV/0!</v>
      </c>
      <c r="F307" s="64">
        <f t="shared" si="12"/>
        <v>0</v>
      </c>
    </row>
    <row r="308" spans="1:6" s="68" customFormat="1" x14ac:dyDescent="0.25">
      <c r="A308" s="193">
        <v>4212</v>
      </c>
      <c r="B308" s="199" t="s">
        <v>169</v>
      </c>
      <c r="C308" s="63">
        <v>0</v>
      </c>
      <c r="D308" s="63">
        <v>0</v>
      </c>
      <c r="E308" s="63" t="e">
        <f t="shared" si="11"/>
        <v>#DIV/0!</v>
      </c>
      <c r="F308" s="64">
        <f t="shared" si="12"/>
        <v>0</v>
      </c>
    </row>
    <row r="309" spans="1:6" s="68" customFormat="1" x14ac:dyDescent="0.25">
      <c r="A309" s="189">
        <v>422</v>
      </c>
      <c r="B309" s="190" t="s">
        <v>170</v>
      </c>
      <c r="C309" s="63">
        <v>3800</v>
      </c>
      <c r="D309" s="63">
        <v>0</v>
      </c>
      <c r="E309" s="63">
        <f t="shared" si="11"/>
        <v>0</v>
      </c>
      <c r="F309" s="64">
        <f t="shared" si="12"/>
        <v>3800</v>
      </c>
    </row>
    <row r="310" spans="1:6" s="68" customFormat="1" x14ac:dyDescent="0.25">
      <c r="A310" s="193">
        <v>4221</v>
      </c>
      <c r="B310" s="199" t="s">
        <v>171</v>
      </c>
      <c r="C310" s="63">
        <v>1800</v>
      </c>
      <c r="D310" s="63">
        <v>0</v>
      </c>
      <c r="E310" s="63">
        <f t="shared" si="11"/>
        <v>0</v>
      </c>
      <c r="F310" s="64">
        <f t="shared" si="12"/>
        <v>1800</v>
      </c>
    </row>
    <row r="311" spans="1:6" s="68" customFormat="1" x14ac:dyDescent="0.25">
      <c r="A311" s="193">
        <v>4226</v>
      </c>
      <c r="B311" s="199" t="s">
        <v>172</v>
      </c>
      <c r="C311" s="63">
        <v>0</v>
      </c>
      <c r="D311" s="63">
        <v>0</v>
      </c>
      <c r="E311" s="63" t="e">
        <f t="shared" si="11"/>
        <v>#DIV/0!</v>
      </c>
      <c r="F311" s="64">
        <f t="shared" si="12"/>
        <v>0</v>
      </c>
    </row>
    <row r="312" spans="1:6" s="68" customFormat="1" x14ac:dyDescent="0.25">
      <c r="A312" s="193">
        <v>4227</v>
      </c>
      <c r="B312" s="195" t="s">
        <v>173</v>
      </c>
      <c r="C312" s="63">
        <v>2000</v>
      </c>
      <c r="D312" s="63">
        <v>0</v>
      </c>
      <c r="E312" s="63">
        <f t="shared" si="11"/>
        <v>0</v>
      </c>
      <c r="F312" s="64">
        <f t="shared" si="12"/>
        <v>2000</v>
      </c>
    </row>
    <row r="313" spans="1:6" s="68" customFormat="1" ht="26.25" x14ac:dyDescent="0.25">
      <c r="A313" s="189">
        <v>424</v>
      </c>
      <c r="B313" s="190" t="s">
        <v>174</v>
      </c>
      <c r="C313" s="63">
        <v>0</v>
      </c>
      <c r="D313" s="63">
        <v>0</v>
      </c>
      <c r="E313" s="63" t="e">
        <f t="shared" si="11"/>
        <v>#DIV/0!</v>
      </c>
      <c r="F313" s="64">
        <f t="shared" si="12"/>
        <v>0</v>
      </c>
    </row>
    <row r="314" spans="1:6" s="68" customFormat="1" x14ac:dyDescent="0.25">
      <c r="A314" s="193">
        <v>4241</v>
      </c>
      <c r="B314" s="195" t="s">
        <v>175</v>
      </c>
      <c r="C314" s="63">
        <v>0</v>
      </c>
      <c r="D314" s="63">
        <v>0</v>
      </c>
      <c r="E314" s="63" t="e">
        <f t="shared" si="11"/>
        <v>#DIV/0!</v>
      </c>
      <c r="F314" s="64">
        <f t="shared" si="12"/>
        <v>0</v>
      </c>
    </row>
    <row r="315" spans="1:6" s="68" customFormat="1" ht="26.25" x14ac:dyDescent="0.25">
      <c r="A315" s="185" t="s">
        <v>124</v>
      </c>
      <c r="B315" s="186" t="s">
        <v>753</v>
      </c>
      <c r="C315" s="63">
        <v>12500</v>
      </c>
      <c r="D315" s="63">
        <v>0</v>
      </c>
      <c r="E315" s="63">
        <f t="shared" si="11"/>
        <v>0</v>
      </c>
      <c r="F315" s="64">
        <f t="shared" si="12"/>
        <v>12500</v>
      </c>
    </row>
    <row r="316" spans="1:6" s="68" customFormat="1" x14ac:dyDescent="0.25">
      <c r="A316" s="187">
        <v>3</v>
      </c>
      <c r="B316" s="188" t="s">
        <v>32</v>
      </c>
      <c r="C316" s="63">
        <v>12500</v>
      </c>
      <c r="D316" s="63">
        <v>0</v>
      </c>
      <c r="E316" s="63">
        <f t="shared" si="11"/>
        <v>0</v>
      </c>
      <c r="F316" s="64">
        <f t="shared" si="12"/>
        <v>12500</v>
      </c>
    </row>
    <row r="317" spans="1:6" s="68" customFormat="1" x14ac:dyDescent="0.25">
      <c r="A317" s="187">
        <v>31</v>
      </c>
      <c r="B317" s="188" t="s">
        <v>33</v>
      </c>
      <c r="C317" s="63">
        <v>0</v>
      </c>
      <c r="D317" s="63">
        <v>0</v>
      </c>
      <c r="E317" s="63" t="e">
        <f t="shared" si="11"/>
        <v>#DIV/0!</v>
      </c>
      <c r="F317" s="64">
        <f t="shared" si="12"/>
        <v>0</v>
      </c>
    </row>
    <row r="318" spans="1:6" s="68" customFormat="1" x14ac:dyDescent="0.25">
      <c r="A318" s="189">
        <v>311</v>
      </c>
      <c r="B318" s="190" t="s">
        <v>125</v>
      </c>
      <c r="C318" s="63">
        <v>0</v>
      </c>
      <c r="D318" s="63">
        <v>0</v>
      </c>
      <c r="E318" s="63" t="e">
        <f t="shared" si="11"/>
        <v>#DIV/0!</v>
      </c>
      <c r="F318" s="64">
        <f t="shared" si="12"/>
        <v>0</v>
      </c>
    </row>
    <row r="319" spans="1:6" s="68" customFormat="1" x14ac:dyDescent="0.25">
      <c r="A319" s="191">
        <v>3111</v>
      </c>
      <c r="B319" s="192" t="s">
        <v>126</v>
      </c>
      <c r="C319" s="63">
        <v>0</v>
      </c>
      <c r="D319" s="63">
        <v>0</v>
      </c>
      <c r="E319" s="63" t="e">
        <f t="shared" si="11"/>
        <v>#DIV/0!</v>
      </c>
      <c r="F319" s="64">
        <f t="shared" si="12"/>
        <v>0</v>
      </c>
    </row>
    <row r="320" spans="1:6" s="68" customFormat="1" x14ac:dyDescent="0.25">
      <c r="A320" s="191">
        <v>3113</v>
      </c>
      <c r="B320" s="192" t="s">
        <v>127</v>
      </c>
      <c r="C320" s="63">
        <v>0</v>
      </c>
      <c r="D320" s="63">
        <v>0</v>
      </c>
      <c r="E320" s="63" t="e">
        <f t="shared" si="11"/>
        <v>#DIV/0!</v>
      </c>
      <c r="F320" s="64">
        <f t="shared" si="12"/>
        <v>0</v>
      </c>
    </row>
    <row r="321" spans="1:6" s="68" customFormat="1" x14ac:dyDescent="0.25">
      <c r="A321" s="191">
        <v>3114</v>
      </c>
      <c r="B321" s="192" t="s">
        <v>128</v>
      </c>
      <c r="C321" s="63">
        <v>0</v>
      </c>
      <c r="D321" s="63">
        <v>0</v>
      </c>
      <c r="E321" s="63" t="e">
        <f t="shared" si="11"/>
        <v>#DIV/0!</v>
      </c>
      <c r="F321" s="64">
        <f t="shared" si="12"/>
        <v>0</v>
      </c>
    </row>
    <row r="322" spans="1:6" s="68" customFormat="1" x14ac:dyDescent="0.25">
      <c r="A322" s="189">
        <v>312</v>
      </c>
      <c r="B322" s="190" t="s">
        <v>129</v>
      </c>
      <c r="C322" s="63">
        <v>0</v>
      </c>
      <c r="D322" s="63">
        <v>0</v>
      </c>
      <c r="E322" s="63" t="e">
        <f t="shared" si="11"/>
        <v>#DIV/0!</v>
      </c>
      <c r="F322" s="64">
        <f t="shared" si="12"/>
        <v>0</v>
      </c>
    </row>
    <row r="323" spans="1:6" s="68" customFormat="1" x14ac:dyDescent="0.25">
      <c r="A323" s="191">
        <v>3121</v>
      </c>
      <c r="B323" s="192" t="s">
        <v>129</v>
      </c>
      <c r="C323" s="63">
        <v>0</v>
      </c>
      <c r="D323" s="63">
        <v>0</v>
      </c>
      <c r="E323" s="63" t="e">
        <f t="shared" si="11"/>
        <v>#DIV/0!</v>
      </c>
      <c r="F323" s="64">
        <f t="shared" si="12"/>
        <v>0</v>
      </c>
    </row>
    <row r="324" spans="1:6" s="68" customFormat="1" x14ac:dyDescent="0.25">
      <c r="A324" s="189">
        <v>313</v>
      </c>
      <c r="B324" s="190" t="s">
        <v>130</v>
      </c>
      <c r="C324" s="63">
        <v>0</v>
      </c>
      <c r="D324" s="63">
        <v>0</v>
      </c>
      <c r="E324" s="63" t="e">
        <f t="shared" si="11"/>
        <v>#DIV/0!</v>
      </c>
      <c r="F324" s="64">
        <f t="shared" si="12"/>
        <v>0</v>
      </c>
    </row>
    <row r="325" spans="1:6" s="68" customFormat="1" x14ac:dyDescent="0.25">
      <c r="A325" s="191">
        <v>3132</v>
      </c>
      <c r="B325" s="192" t="s">
        <v>131</v>
      </c>
      <c r="C325" s="63">
        <v>0</v>
      </c>
      <c r="D325" s="63">
        <v>0</v>
      </c>
      <c r="E325" s="63" t="e">
        <f t="shared" si="11"/>
        <v>#DIV/0!</v>
      </c>
      <c r="F325" s="64">
        <f t="shared" si="12"/>
        <v>0</v>
      </c>
    </row>
    <row r="326" spans="1:6" s="68" customFormat="1" ht="17.25" customHeight="1" x14ac:dyDescent="0.25">
      <c r="A326" s="191">
        <v>3133</v>
      </c>
      <c r="B326" s="192" t="s">
        <v>132</v>
      </c>
      <c r="C326" s="63">
        <v>0</v>
      </c>
      <c r="D326" s="63">
        <v>0</v>
      </c>
      <c r="E326" s="63" t="e">
        <f t="shared" si="11"/>
        <v>#DIV/0!</v>
      </c>
      <c r="F326" s="64">
        <f t="shared" si="12"/>
        <v>0</v>
      </c>
    </row>
    <row r="327" spans="1:6" s="68" customFormat="1" x14ac:dyDescent="0.25">
      <c r="A327" s="187">
        <v>32</v>
      </c>
      <c r="B327" s="188" t="s">
        <v>34</v>
      </c>
      <c r="C327" s="63">
        <v>12500</v>
      </c>
      <c r="D327" s="63">
        <v>0</v>
      </c>
      <c r="E327" s="63">
        <f t="shared" si="11"/>
        <v>0</v>
      </c>
      <c r="F327" s="64">
        <f t="shared" si="12"/>
        <v>12500</v>
      </c>
    </row>
    <row r="328" spans="1:6" s="68" customFormat="1" x14ac:dyDescent="0.25">
      <c r="A328" s="189">
        <v>321</v>
      </c>
      <c r="B328" s="190" t="s">
        <v>133</v>
      </c>
      <c r="C328" s="63">
        <v>150</v>
      </c>
      <c r="D328" s="63">
        <v>0</v>
      </c>
      <c r="E328" s="63">
        <f t="shared" si="11"/>
        <v>0</v>
      </c>
      <c r="F328" s="64">
        <f t="shared" si="12"/>
        <v>150</v>
      </c>
    </row>
    <row r="329" spans="1:6" s="68" customFormat="1" x14ac:dyDescent="0.25">
      <c r="A329" s="191">
        <v>3211</v>
      </c>
      <c r="B329" s="192" t="s">
        <v>134</v>
      </c>
      <c r="C329" s="63">
        <v>85</v>
      </c>
      <c r="D329" s="63">
        <v>0</v>
      </c>
      <c r="E329" s="63">
        <f t="shared" si="11"/>
        <v>0</v>
      </c>
      <c r="F329" s="64">
        <f t="shared" si="12"/>
        <v>85</v>
      </c>
    </row>
    <row r="330" spans="1:6" s="68" customFormat="1" x14ac:dyDescent="0.25">
      <c r="A330" s="193">
        <v>3212</v>
      </c>
      <c r="B330" s="194" t="s">
        <v>135</v>
      </c>
      <c r="C330" s="63">
        <v>0</v>
      </c>
      <c r="D330" s="63">
        <v>0</v>
      </c>
      <c r="E330" s="63" t="e">
        <f t="shared" si="11"/>
        <v>#DIV/0!</v>
      </c>
      <c r="F330" s="64">
        <f t="shared" si="12"/>
        <v>0</v>
      </c>
    </row>
    <row r="331" spans="1:6" s="68" customFormat="1" x14ac:dyDescent="0.25">
      <c r="A331" s="193">
        <v>3213</v>
      </c>
      <c r="B331" s="194" t="s">
        <v>136</v>
      </c>
      <c r="C331" s="63">
        <v>0</v>
      </c>
      <c r="D331" s="63">
        <v>0</v>
      </c>
      <c r="E331" s="63" t="e">
        <f t="shared" si="11"/>
        <v>#DIV/0!</v>
      </c>
      <c r="F331" s="64">
        <f t="shared" si="12"/>
        <v>0</v>
      </c>
    </row>
    <row r="332" spans="1:6" s="68" customFormat="1" x14ac:dyDescent="0.25">
      <c r="A332" s="193">
        <v>3214</v>
      </c>
      <c r="B332" s="194" t="s">
        <v>137</v>
      </c>
      <c r="C332" s="63">
        <v>65</v>
      </c>
      <c r="D332" s="63">
        <v>0</v>
      </c>
      <c r="E332" s="63">
        <f t="shared" si="11"/>
        <v>0</v>
      </c>
      <c r="F332" s="64">
        <f t="shared" si="12"/>
        <v>65</v>
      </c>
    </row>
    <row r="333" spans="1:6" s="68" customFormat="1" x14ac:dyDescent="0.25">
      <c r="A333" s="189">
        <v>322</v>
      </c>
      <c r="B333" s="190" t="s">
        <v>138</v>
      </c>
      <c r="C333" s="63">
        <v>0</v>
      </c>
      <c r="D333" s="63">
        <v>0</v>
      </c>
      <c r="E333" s="63" t="e">
        <f t="shared" si="11"/>
        <v>#DIV/0!</v>
      </c>
      <c r="F333" s="64">
        <f t="shared" si="12"/>
        <v>0</v>
      </c>
    </row>
    <row r="334" spans="1:6" s="68" customFormat="1" x14ac:dyDescent="0.25">
      <c r="A334" s="193">
        <v>3221</v>
      </c>
      <c r="B334" s="194" t="s">
        <v>139</v>
      </c>
      <c r="C334" s="63">
        <v>0</v>
      </c>
      <c r="D334" s="63">
        <v>0</v>
      </c>
      <c r="E334" s="63" t="e">
        <f t="shared" si="11"/>
        <v>#DIV/0!</v>
      </c>
      <c r="F334" s="64">
        <f t="shared" si="12"/>
        <v>0</v>
      </c>
    </row>
    <row r="335" spans="1:6" s="68" customFormat="1" x14ac:dyDescent="0.25">
      <c r="A335" s="193">
        <v>3222</v>
      </c>
      <c r="B335" s="194" t="s">
        <v>140</v>
      </c>
      <c r="C335" s="63">
        <v>0</v>
      </c>
      <c r="D335" s="63">
        <v>0</v>
      </c>
      <c r="E335" s="63" t="e">
        <f t="shared" si="11"/>
        <v>#DIV/0!</v>
      </c>
      <c r="F335" s="64">
        <f t="shared" si="12"/>
        <v>0</v>
      </c>
    </row>
    <row r="336" spans="1:6" s="68" customFormat="1" x14ac:dyDescent="0.25">
      <c r="A336" s="193">
        <v>3223</v>
      </c>
      <c r="B336" s="194" t="s">
        <v>141</v>
      </c>
      <c r="C336" s="63">
        <v>0</v>
      </c>
      <c r="D336" s="63">
        <v>0</v>
      </c>
      <c r="E336" s="63" t="e">
        <f t="shared" si="11"/>
        <v>#DIV/0!</v>
      </c>
      <c r="F336" s="64">
        <f t="shared" si="12"/>
        <v>0</v>
      </c>
    </row>
    <row r="337" spans="1:6" s="68" customFormat="1" x14ac:dyDescent="0.25">
      <c r="A337" s="193">
        <v>3224</v>
      </c>
      <c r="B337" s="194" t="s">
        <v>142</v>
      </c>
      <c r="C337" s="63">
        <v>0</v>
      </c>
      <c r="D337" s="63">
        <v>0</v>
      </c>
      <c r="E337" s="63" t="e">
        <f t="shared" si="11"/>
        <v>#DIV/0!</v>
      </c>
      <c r="F337" s="64">
        <f t="shared" si="12"/>
        <v>0</v>
      </c>
    </row>
    <row r="338" spans="1:6" s="68" customFormat="1" x14ac:dyDescent="0.25">
      <c r="A338" s="193">
        <v>3225</v>
      </c>
      <c r="B338" s="194" t="s">
        <v>143</v>
      </c>
      <c r="C338" s="63">
        <v>0</v>
      </c>
      <c r="D338" s="63">
        <v>0</v>
      </c>
      <c r="E338" s="63" t="e">
        <f t="shared" si="11"/>
        <v>#DIV/0!</v>
      </c>
      <c r="F338" s="64">
        <f t="shared" si="12"/>
        <v>0</v>
      </c>
    </row>
    <row r="339" spans="1:6" s="68" customFormat="1" x14ac:dyDescent="0.25">
      <c r="A339" s="193">
        <v>3227</v>
      </c>
      <c r="B339" s="194" t="s">
        <v>144</v>
      </c>
      <c r="C339" s="63">
        <v>0</v>
      </c>
      <c r="D339" s="63">
        <v>0</v>
      </c>
      <c r="E339" s="63" t="e">
        <f t="shared" si="11"/>
        <v>#DIV/0!</v>
      </c>
      <c r="F339" s="64">
        <f t="shared" si="12"/>
        <v>0</v>
      </c>
    </row>
    <row r="340" spans="1:6" s="68" customFormat="1" x14ac:dyDescent="0.25">
      <c r="A340" s="189">
        <v>323</v>
      </c>
      <c r="B340" s="190" t="s">
        <v>145</v>
      </c>
      <c r="C340" s="63">
        <v>6000</v>
      </c>
      <c r="D340" s="63">
        <v>0</v>
      </c>
      <c r="E340" s="63">
        <f t="shared" si="11"/>
        <v>0</v>
      </c>
      <c r="F340" s="64">
        <f t="shared" si="12"/>
        <v>6000</v>
      </c>
    </row>
    <row r="341" spans="1:6" s="68" customFormat="1" x14ac:dyDescent="0.25">
      <c r="A341" s="193">
        <v>3231</v>
      </c>
      <c r="B341" s="194" t="s">
        <v>146</v>
      </c>
      <c r="C341" s="63">
        <v>6000</v>
      </c>
      <c r="D341" s="63">
        <v>0</v>
      </c>
      <c r="E341" s="63">
        <f t="shared" ref="E341:E404" si="13">D341/C341*100</f>
        <v>0</v>
      </c>
      <c r="F341" s="64">
        <f t="shared" ref="F341:F404" si="14">C341+D341</f>
        <v>6000</v>
      </c>
    </row>
    <row r="342" spans="1:6" s="68" customFormat="1" x14ac:dyDescent="0.25">
      <c r="A342" s="193">
        <v>3232</v>
      </c>
      <c r="B342" s="194" t="s">
        <v>147</v>
      </c>
      <c r="C342" s="63">
        <v>0</v>
      </c>
      <c r="D342" s="63">
        <v>0</v>
      </c>
      <c r="E342" s="63" t="e">
        <f t="shared" si="13"/>
        <v>#DIV/0!</v>
      </c>
      <c r="F342" s="64">
        <f t="shared" si="14"/>
        <v>0</v>
      </c>
    </row>
    <row r="343" spans="1:6" s="68" customFormat="1" x14ac:dyDescent="0.25">
      <c r="A343" s="193">
        <v>3233</v>
      </c>
      <c r="B343" s="194" t="s">
        <v>148</v>
      </c>
      <c r="C343" s="63">
        <v>0</v>
      </c>
      <c r="D343" s="63">
        <v>0</v>
      </c>
      <c r="E343" s="63" t="e">
        <f t="shared" si="13"/>
        <v>#DIV/0!</v>
      </c>
      <c r="F343" s="64">
        <f t="shared" si="14"/>
        <v>0</v>
      </c>
    </row>
    <row r="344" spans="1:6" s="68" customFormat="1" x14ac:dyDescent="0.25">
      <c r="A344" s="193">
        <v>3234</v>
      </c>
      <c r="B344" s="195" t="s">
        <v>149</v>
      </c>
      <c r="C344" s="63">
        <v>0</v>
      </c>
      <c r="D344" s="63">
        <v>0</v>
      </c>
      <c r="E344" s="63" t="e">
        <f t="shared" si="13"/>
        <v>#DIV/0!</v>
      </c>
      <c r="F344" s="64">
        <f t="shared" si="14"/>
        <v>0</v>
      </c>
    </row>
    <row r="345" spans="1:6" s="68" customFormat="1" x14ac:dyDescent="0.25">
      <c r="A345" s="193">
        <v>3235</v>
      </c>
      <c r="B345" s="195" t="s">
        <v>150</v>
      </c>
      <c r="C345" s="63">
        <v>0</v>
      </c>
      <c r="D345" s="63">
        <v>0</v>
      </c>
      <c r="E345" s="63" t="e">
        <f t="shared" si="13"/>
        <v>#DIV/0!</v>
      </c>
      <c r="F345" s="64">
        <f t="shared" si="14"/>
        <v>0</v>
      </c>
    </row>
    <row r="346" spans="1:6" s="68" customFormat="1" x14ac:dyDescent="0.25">
      <c r="A346" s="193">
        <v>3236</v>
      </c>
      <c r="B346" s="195" t="s">
        <v>151</v>
      </c>
      <c r="C346" s="63">
        <v>0</v>
      </c>
      <c r="D346" s="63">
        <v>0</v>
      </c>
      <c r="E346" s="63" t="e">
        <f t="shared" si="13"/>
        <v>#DIV/0!</v>
      </c>
      <c r="F346" s="64">
        <f t="shared" si="14"/>
        <v>0</v>
      </c>
    </row>
    <row r="347" spans="1:6" s="68" customFormat="1" x14ac:dyDescent="0.25">
      <c r="A347" s="193">
        <v>3237</v>
      </c>
      <c r="B347" s="195" t="s">
        <v>152</v>
      </c>
      <c r="C347" s="63">
        <v>0</v>
      </c>
      <c r="D347" s="63">
        <v>0</v>
      </c>
      <c r="E347" s="63" t="e">
        <f t="shared" si="13"/>
        <v>#DIV/0!</v>
      </c>
      <c r="F347" s="64">
        <f t="shared" si="14"/>
        <v>0</v>
      </c>
    </row>
    <row r="348" spans="1:6" s="68" customFormat="1" x14ac:dyDescent="0.25">
      <c r="A348" s="193">
        <v>3238</v>
      </c>
      <c r="B348" s="195" t="s">
        <v>153</v>
      </c>
      <c r="C348" s="63">
        <v>0</v>
      </c>
      <c r="D348" s="63">
        <v>0</v>
      </c>
      <c r="E348" s="63" t="e">
        <f t="shared" si="13"/>
        <v>#DIV/0!</v>
      </c>
      <c r="F348" s="64">
        <f t="shared" si="14"/>
        <v>0</v>
      </c>
    </row>
    <row r="349" spans="1:6" s="68" customFormat="1" x14ac:dyDescent="0.25">
      <c r="A349" s="193">
        <v>3239</v>
      </c>
      <c r="B349" s="195" t="s">
        <v>154</v>
      </c>
      <c r="C349" s="63">
        <v>0</v>
      </c>
      <c r="D349" s="63">
        <v>0</v>
      </c>
      <c r="E349" s="63" t="e">
        <f t="shared" si="13"/>
        <v>#DIV/0!</v>
      </c>
      <c r="F349" s="64">
        <f t="shared" si="14"/>
        <v>0</v>
      </c>
    </row>
    <row r="350" spans="1:6" s="68" customFormat="1" ht="26.25" x14ac:dyDescent="0.25">
      <c r="A350" s="189">
        <v>324</v>
      </c>
      <c r="B350" s="190" t="s">
        <v>183</v>
      </c>
      <c r="C350" s="63">
        <v>0</v>
      </c>
      <c r="D350" s="63">
        <v>0</v>
      </c>
      <c r="E350" s="63" t="e">
        <f t="shared" si="13"/>
        <v>#DIV/0!</v>
      </c>
      <c r="F350" s="64">
        <f t="shared" si="14"/>
        <v>0</v>
      </c>
    </row>
    <row r="351" spans="1:6" s="68" customFormat="1" ht="23.25" x14ac:dyDescent="0.25">
      <c r="A351" s="193">
        <v>3241</v>
      </c>
      <c r="B351" s="195" t="s">
        <v>184</v>
      </c>
      <c r="C351" s="63">
        <v>0</v>
      </c>
      <c r="D351" s="63">
        <v>0</v>
      </c>
      <c r="E351" s="63" t="e">
        <f t="shared" si="13"/>
        <v>#DIV/0!</v>
      </c>
      <c r="F351" s="64">
        <f t="shared" si="14"/>
        <v>0</v>
      </c>
    </row>
    <row r="352" spans="1:6" s="68" customFormat="1" x14ac:dyDescent="0.25">
      <c r="A352" s="189">
        <v>329</v>
      </c>
      <c r="B352" s="190" t="s">
        <v>155</v>
      </c>
      <c r="C352" s="63">
        <v>6350</v>
      </c>
      <c r="D352" s="63">
        <v>0</v>
      </c>
      <c r="E352" s="63">
        <f t="shared" si="13"/>
        <v>0</v>
      </c>
      <c r="F352" s="64">
        <f t="shared" si="14"/>
        <v>6350</v>
      </c>
    </row>
    <row r="353" spans="1:6" s="68" customFormat="1" ht="23.25" x14ac:dyDescent="0.25">
      <c r="A353" s="193">
        <v>3291</v>
      </c>
      <c r="B353" s="195" t="s">
        <v>156</v>
      </c>
      <c r="C353" s="63">
        <v>0</v>
      </c>
      <c r="D353" s="63">
        <v>0</v>
      </c>
      <c r="E353" s="63" t="e">
        <f t="shared" si="13"/>
        <v>#DIV/0!</v>
      </c>
      <c r="F353" s="64">
        <f t="shared" si="14"/>
        <v>0</v>
      </c>
    </row>
    <row r="354" spans="1:6" s="68" customFormat="1" x14ac:dyDescent="0.25">
      <c r="A354" s="193">
        <v>3292</v>
      </c>
      <c r="B354" s="195" t="s">
        <v>157</v>
      </c>
      <c r="C354" s="63">
        <v>0</v>
      </c>
      <c r="D354" s="63">
        <v>0</v>
      </c>
      <c r="E354" s="63" t="e">
        <f t="shared" si="13"/>
        <v>#DIV/0!</v>
      </c>
      <c r="F354" s="64">
        <f t="shared" si="14"/>
        <v>0</v>
      </c>
    </row>
    <row r="355" spans="1:6" s="68" customFormat="1" x14ac:dyDescent="0.25">
      <c r="A355" s="193">
        <v>3293</v>
      </c>
      <c r="B355" s="195" t="s">
        <v>158</v>
      </c>
      <c r="C355" s="63">
        <v>0</v>
      </c>
      <c r="D355" s="63">
        <v>0</v>
      </c>
      <c r="E355" s="63" t="e">
        <f t="shared" si="13"/>
        <v>#DIV/0!</v>
      </c>
      <c r="F355" s="64">
        <f t="shared" si="14"/>
        <v>0</v>
      </c>
    </row>
    <row r="356" spans="1:6" s="68" customFormat="1" x14ac:dyDescent="0.25">
      <c r="A356" s="193">
        <v>3294</v>
      </c>
      <c r="B356" s="195" t="s">
        <v>159</v>
      </c>
      <c r="C356" s="63">
        <v>0</v>
      </c>
      <c r="D356" s="63">
        <v>0</v>
      </c>
      <c r="E356" s="63" t="e">
        <f t="shared" si="13"/>
        <v>#DIV/0!</v>
      </c>
      <c r="F356" s="64">
        <f t="shared" si="14"/>
        <v>0</v>
      </c>
    </row>
    <row r="357" spans="1:6" s="68" customFormat="1" x14ac:dyDescent="0.25">
      <c r="A357" s="193">
        <v>3295</v>
      </c>
      <c r="B357" s="195" t="s">
        <v>160</v>
      </c>
      <c r="C357" s="63">
        <v>0</v>
      </c>
      <c r="D357" s="63">
        <v>0</v>
      </c>
      <c r="E357" s="63" t="e">
        <f t="shared" si="13"/>
        <v>#DIV/0!</v>
      </c>
      <c r="F357" s="64">
        <f t="shared" si="14"/>
        <v>0</v>
      </c>
    </row>
    <row r="358" spans="1:6" s="68" customFormat="1" x14ac:dyDescent="0.25">
      <c r="A358" s="193">
        <v>3296</v>
      </c>
      <c r="B358" s="195" t="s">
        <v>161</v>
      </c>
      <c r="C358" s="63">
        <v>0</v>
      </c>
      <c r="D358" s="63">
        <v>0</v>
      </c>
      <c r="E358" s="63" t="e">
        <f t="shared" si="13"/>
        <v>#DIV/0!</v>
      </c>
      <c r="F358" s="64">
        <f t="shared" si="14"/>
        <v>0</v>
      </c>
    </row>
    <row r="359" spans="1:6" s="68" customFormat="1" x14ac:dyDescent="0.25">
      <c r="A359" s="193">
        <v>3299</v>
      </c>
      <c r="B359" s="195" t="s">
        <v>162</v>
      </c>
      <c r="C359" s="63">
        <v>6350</v>
      </c>
      <c r="D359" s="63">
        <v>0</v>
      </c>
      <c r="E359" s="63">
        <f t="shared" si="13"/>
        <v>0</v>
      </c>
      <c r="F359" s="64">
        <f t="shared" si="14"/>
        <v>6350</v>
      </c>
    </row>
    <row r="360" spans="1:6" s="68" customFormat="1" x14ac:dyDescent="0.25">
      <c r="A360" s="187">
        <v>34</v>
      </c>
      <c r="B360" s="188" t="s">
        <v>73</v>
      </c>
      <c r="C360" s="63">
        <v>0</v>
      </c>
      <c r="D360" s="63">
        <v>0</v>
      </c>
      <c r="E360" s="63" t="e">
        <f t="shared" si="13"/>
        <v>#DIV/0!</v>
      </c>
      <c r="F360" s="64">
        <f t="shared" si="14"/>
        <v>0</v>
      </c>
    </row>
    <row r="361" spans="1:6" s="68" customFormat="1" x14ac:dyDescent="0.25">
      <c r="A361" s="189">
        <v>343</v>
      </c>
      <c r="B361" s="190" t="s">
        <v>163</v>
      </c>
      <c r="C361" s="63">
        <v>0</v>
      </c>
      <c r="D361" s="63">
        <v>0</v>
      </c>
      <c r="E361" s="63" t="e">
        <f t="shared" si="13"/>
        <v>#DIV/0!</v>
      </c>
      <c r="F361" s="64">
        <f t="shared" si="14"/>
        <v>0</v>
      </c>
    </row>
    <row r="362" spans="1:6" s="68" customFormat="1" x14ac:dyDescent="0.25">
      <c r="A362" s="193">
        <v>3431</v>
      </c>
      <c r="B362" s="196" t="s">
        <v>164</v>
      </c>
      <c r="C362" s="63">
        <v>0</v>
      </c>
      <c r="D362" s="63">
        <v>0</v>
      </c>
      <c r="E362" s="63" t="e">
        <f t="shared" si="13"/>
        <v>#DIV/0!</v>
      </c>
      <c r="F362" s="64">
        <f t="shared" si="14"/>
        <v>0</v>
      </c>
    </row>
    <row r="363" spans="1:6" s="68" customFormat="1" x14ac:dyDescent="0.25">
      <c r="A363" s="193">
        <v>3433</v>
      </c>
      <c r="B363" s="195" t="s">
        <v>165</v>
      </c>
      <c r="C363" s="63">
        <v>0</v>
      </c>
      <c r="D363" s="63">
        <v>0</v>
      </c>
      <c r="E363" s="63" t="e">
        <f t="shared" si="13"/>
        <v>#DIV/0!</v>
      </c>
      <c r="F363" s="64">
        <f t="shared" si="14"/>
        <v>0</v>
      </c>
    </row>
    <row r="364" spans="1:6" s="68" customFormat="1" x14ac:dyDescent="0.25">
      <c r="A364" s="187">
        <v>4</v>
      </c>
      <c r="B364" s="188" t="s">
        <v>35</v>
      </c>
      <c r="C364" s="63">
        <v>0</v>
      </c>
      <c r="D364" s="63">
        <v>0</v>
      </c>
      <c r="E364" s="63" t="e">
        <f t="shared" si="13"/>
        <v>#DIV/0!</v>
      </c>
      <c r="F364" s="64">
        <f t="shared" si="14"/>
        <v>0</v>
      </c>
    </row>
    <row r="365" spans="1:6" s="68" customFormat="1" ht="26.25" x14ac:dyDescent="0.25">
      <c r="A365" s="187">
        <v>42</v>
      </c>
      <c r="B365" s="188" t="s">
        <v>75</v>
      </c>
      <c r="C365" s="63">
        <v>0</v>
      </c>
      <c r="D365" s="63">
        <v>0</v>
      </c>
      <c r="E365" s="63" t="e">
        <f t="shared" si="13"/>
        <v>#DIV/0!</v>
      </c>
      <c r="F365" s="64">
        <f t="shared" si="14"/>
        <v>0</v>
      </c>
    </row>
    <row r="366" spans="1:6" s="68" customFormat="1" x14ac:dyDescent="0.25">
      <c r="A366" s="189">
        <v>421</v>
      </c>
      <c r="B366" s="190" t="s">
        <v>168</v>
      </c>
      <c r="C366" s="63">
        <v>0</v>
      </c>
      <c r="D366" s="63">
        <v>0</v>
      </c>
      <c r="E366" s="63" t="e">
        <f t="shared" si="13"/>
        <v>#DIV/0!</v>
      </c>
      <c r="F366" s="64">
        <f t="shared" si="14"/>
        <v>0</v>
      </c>
    </row>
    <row r="367" spans="1:6" s="68" customFormat="1" x14ac:dyDescent="0.25">
      <c r="A367" s="193">
        <v>4212</v>
      </c>
      <c r="B367" s="199" t="s">
        <v>169</v>
      </c>
      <c r="C367" s="63">
        <v>0</v>
      </c>
      <c r="D367" s="63">
        <v>0</v>
      </c>
      <c r="E367" s="63" t="e">
        <f t="shared" si="13"/>
        <v>#DIV/0!</v>
      </c>
      <c r="F367" s="64">
        <f t="shared" si="14"/>
        <v>0</v>
      </c>
    </row>
    <row r="368" spans="1:6" s="68" customFormat="1" x14ac:dyDescent="0.25">
      <c r="A368" s="189">
        <v>422</v>
      </c>
      <c r="B368" s="190" t="s">
        <v>170</v>
      </c>
      <c r="C368" s="63">
        <v>0</v>
      </c>
      <c r="D368" s="63">
        <v>0</v>
      </c>
      <c r="E368" s="63" t="e">
        <f t="shared" si="13"/>
        <v>#DIV/0!</v>
      </c>
      <c r="F368" s="64">
        <f t="shared" si="14"/>
        <v>0</v>
      </c>
    </row>
    <row r="369" spans="1:6" s="68" customFormat="1" x14ac:dyDescent="0.25">
      <c r="A369" s="193">
        <v>4221</v>
      </c>
      <c r="B369" s="199" t="s">
        <v>171</v>
      </c>
      <c r="C369" s="63">
        <v>0</v>
      </c>
      <c r="D369" s="63">
        <v>0</v>
      </c>
      <c r="E369" s="63" t="e">
        <f t="shared" si="13"/>
        <v>#DIV/0!</v>
      </c>
      <c r="F369" s="64">
        <f t="shared" si="14"/>
        <v>0</v>
      </c>
    </row>
    <row r="370" spans="1:6" s="68" customFormat="1" x14ac:dyDescent="0.25">
      <c r="A370" s="193">
        <v>4226</v>
      </c>
      <c r="B370" s="199" t="s">
        <v>172</v>
      </c>
      <c r="C370" s="63">
        <v>0</v>
      </c>
      <c r="D370" s="63">
        <v>0</v>
      </c>
      <c r="E370" s="63" t="e">
        <f t="shared" si="13"/>
        <v>#DIV/0!</v>
      </c>
      <c r="F370" s="64">
        <f t="shared" si="14"/>
        <v>0</v>
      </c>
    </row>
    <row r="371" spans="1:6" s="68" customFormat="1" x14ac:dyDescent="0.25">
      <c r="A371" s="193">
        <v>4227</v>
      </c>
      <c r="B371" s="195" t="s">
        <v>173</v>
      </c>
      <c r="C371" s="63">
        <v>0</v>
      </c>
      <c r="D371" s="63">
        <v>0</v>
      </c>
      <c r="E371" s="63" t="e">
        <f t="shared" si="13"/>
        <v>#DIV/0!</v>
      </c>
      <c r="F371" s="64">
        <f t="shared" si="14"/>
        <v>0</v>
      </c>
    </row>
    <row r="372" spans="1:6" s="68" customFormat="1" ht="26.25" x14ac:dyDescent="0.25">
      <c r="A372" s="189">
        <v>424</v>
      </c>
      <c r="B372" s="190" t="s">
        <v>174</v>
      </c>
      <c r="C372" s="63">
        <v>0</v>
      </c>
      <c r="D372" s="63">
        <v>0</v>
      </c>
      <c r="E372" s="63" t="e">
        <f t="shared" si="13"/>
        <v>#DIV/0!</v>
      </c>
      <c r="F372" s="64">
        <f t="shared" si="14"/>
        <v>0</v>
      </c>
    </row>
    <row r="373" spans="1:6" s="68" customFormat="1" x14ac:dyDescent="0.25">
      <c r="A373" s="193">
        <v>4241</v>
      </c>
      <c r="B373" s="195" t="s">
        <v>175</v>
      </c>
      <c r="C373" s="63">
        <v>0</v>
      </c>
      <c r="D373" s="63">
        <v>0</v>
      </c>
      <c r="E373" s="63" t="e">
        <f t="shared" si="13"/>
        <v>#DIV/0!</v>
      </c>
      <c r="F373" s="64">
        <f t="shared" si="14"/>
        <v>0</v>
      </c>
    </row>
    <row r="374" spans="1:6" s="68" customFormat="1" x14ac:dyDescent="0.25">
      <c r="A374" s="202">
        <v>922</v>
      </c>
      <c r="B374" s="203" t="s">
        <v>187</v>
      </c>
      <c r="C374" s="63">
        <v>0</v>
      </c>
      <c r="D374" s="63">
        <v>0</v>
      </c>
      <c r="E374" s="63" t="e">
        <f t="shared" si="13"/>
        <v>#DIV/0!</v>
      </c>
      <c r="F374" s="64">
        <f t="shared" si="14"/>
        <v>0</v>
      </c>
    </row>
    <row r="375" spans="1:6" s="68" customFormat="1" x14ac:dyDescent="0.25">
      <c r="A375" s="185" t="s">
        <v>124</v>
      </c>
      <c r="B375" s="186" t="s">
        <v>752</v>
      </c>
      <c r="C375" s="63">
        <f>C376+C426</f>
        <v>1500000</v>
      </c>
      <c r="D375" s="63">
        <v>0</v>
      </c>
      <c r="E375" s="63">
        <f t="shared" si="13"/>
        <v>0</v>
      </c>
      <c r="F375" s="64">
        <f t="shared" si="14"/>
        <v>1500000</v>
      </c>
    </row>
    <row r="376" spans="1:6" s="68" customFormat="1" x14ac:dyDescent="0.25">
      <c r="A376" s="187">
        <v>3</v>
      </c>
      <c r="B376" s="188" t="s">
        <v>32</v>
      </c>
      <c r="C376" s="63">
        <v>1499000</v>
      </c>
      <c r="D376" s="63">
        <v>0</v>
      </c>
      <c r="E376" s="63">
        <f t="shared" si="13"/>
        <v>0</v>
      </c>
      <c r="F376" s="64">
        <f t="shared" si="14"/>
        <v>1499000</v>
      </c>
    </row>
    <row r="377" spans="1:6" s="68" customFormat="1" x14ac:dyDescent="0.25">
      <c r="A377" s="187">
        <v>31</v>
      </c>
      <c r="B377" s="188" t="s">
        <v>33</v>
      </c>
      <c r="C377" s="63">
        <v>1493645</v>
      </c>
      <c r="D377" s="63">
        <v>0</v>
      </c>
      <c r="E377" s="63">
        <f t="shared" si="13"/>
        <v>0</v>
      </c>
      <c r="F377" s="64">
        <f t="shared" si="14"/>
        <v>1493645</v>
      </c>
    </row>
    <row r="378" spans="1:6" s="68" customFormat="1" x14ac:dyDescent="0.25">
      <c r="A378" s="189">
        <v>311</v>
      </c>
      <c r="B378" s="190" t="s">
        <v>125</v>
      </c>
      <c r="C378" s="63">
        <v>1243645</v>
      </c>
      <c r="D378" s="63">
        <v>0</v>
      </c>
      <c r="E378" s="63">
        <f t="shared" si="13"/>
        <v>0</v>
      </c>
      <c r="F378" s="64">
        <f t="shared" si="14"/>
        <v>1243645</v>
      </c>
    </row>
    <row r="379" spans="1:6" s="68" customFormat="1" x14ac:dyDescent="0.25">
      <c r="A379" s="191">
        <v>3111</v>
      </c>
      <c r="B379" s="192" t="s">
        <v>126</v>
      </c>
      <c r="C379" s="63">
        <v>1203645</v>
      </c>
      <c r="D379" s="63">
        <v>0</v>
      </c>
      <c r="E379" s="63">
        <f t="shared" si="13"/>
        <v>0</v>
      </c>
      <c r="F379" s="64">
        <f t="shared" si="14"/>
        <v>1203645</v>
      </c>
    </row>
    <row r="380" spans="1:6" s="68" customFormat="1" x14ac:dyDescent="0.25">
      <c r="A380" s="191">
        <v>3113</v>
      </c>
      <c r="B380" s="192" t="s">
        <v>127</v>
      </c>
      <c r="C380" s="63">
        <v>25000</v>
      </c>
      <c r="D380" s="63">
        <v>0</v>
      </c>
      <c r="E380" s="63">
        <f t="shared" si="13"/>
        <v>0</v>
      </c>
      <c r="F380" s="64">
        <f t="shared" si="14"/>
        <v>25000</v>
      </c>
    </row>
    <row r="381" spans="1:6" s="68" customFormat="1" x14ac:dyDescent="0.25">
      <c r="A381" s="191">
        <v>3114</v>
      </c>
      <c r="B381" s="192" t="s">
        <v>128</v>
      </c>
      <c r="C381" s="63">
        <v>15000</v>
      </c>
      <c r="D381" s="63">
        <v>0</v>
      </c>
      <c r="E381" s="63">
        <f t="shared" si="13"/>
        <v>0</v>
      </c>
      <c r="F381" s="64">
        <f t="shared" si="14"/>
        <v>15000</v>
      </c>
    </row>
    <row r="382" spans="1:6" s="68" customFormat="1" x14ac:dyDescent="0.25">
      <c r="A382" s="189">
        <v>312</v>
      </c>
      <c r="B382" s="190" t="s">
        <v>129</v>
      </c>
      <c r="C382" s="63">
        <v>50000</v>
      </c>
      <c r="D382" s="63">
        <v>0</v>
      </c>
      <c r="E382" s="63">
        <f t="shared" si="13"/>
        <v>0</v>
      </c>
      <c r="F382" s="64">
        <f t="shared" si="14"/>
        <v>50000</v>
      </c>
    </row>
    <row r="383" spans="1:6" s="68" customFormat="1" x14ac:dyDescent="0.25">
      <c r="A383" s="191">
        <v>3121</v>
      </c>
      <c r="B383" s="192" t="s">
        <v>129</v>
      </c>
      <c r="C383" s="63">
        <v>50000</v>
      </c>
      <c r="D383" s="63">
        <v>0</v>
      </c>
      <c r="E383" s="63">
        <f t="shared" si="13"/>
        <v>0</v>
      </c>
      <c r="F383" s="64">
        <f t="shared" si="14"/>
        <v>50000</v>
      </c>
    </row>
    <row r="384" spans="1:6" s="68" customFormat="1" x14ac:dyDescent="0.25">
      <c r="A384" s="189">
        <v>313</v>
      </c>
      <c r="B384" s="190" t="s">
        <v>130</v>
      </c>
      <c r="C384" s="63">
        <v>200000</v>
      </c>
      <c r="D384" s="63">
        <v>0</v>
      </c>
      <c r="E384" s="63">
        <f t="shared" si="13"/>
        <v>0</v>
      </c>
      <c r="F384" s="64">
        <f t="shared" si="14"/>
        <v>200000</v>
      </c>
    </row>
    <row r="385" spans="1:6" s="68" customFormat="1" x14ac:dyDescent="0.25">
      <c r="A385" s="191">
        <v>3132</v>
      </c>
      <c r="B385" s="192" t="s">
        <v>131</v>
      </c>
      <c r="C385" s="63">
        <v>200000</v>
      </c>
      <c r="D385" s="63">
        <v>0</v>
      </c>
      <c r="E385" s="63">
        <f t="shared" si="13"/>
        <v>0</v>
      </c>
      <c r="F385" s="64">
        <f t="shared" si="14"/>
        <v>200000</v>
      </c>
    </row>
    <row r="386" spans="1:6" s="68" customFormat="1" ht="22.5" x14ac:dyDescent="0.25">
      <c r="A386" s="191">
        <v>3133</v>
      </c>
      <c r="B386" s="192" t="s">
        <v>132</v>
      </c>
      <c r="C386" s="63">
        <v>0</v>
      </c>
      <c r="D386" s="63">
        <v>0</v>
      </c>
      <c r="E386" s="63" t="e">
        <f t="shared" si="13"/>
        <v>#DIV/0!</v>
      </c>
      <c r="F386" s="64">
        <f t="shared" si="14"/>
        <v>0</v>
      </c>
    </row>
    <row r="387" spans="1:6" s="68" customFormat="1" x14ac:dyDescent="0.25">
      <c r="A387" s="187">
        <v>32</v>
      </c>
      <c r="B387" s="188" t="s">
        <v>34</v>
      </c>
      <c r="C387" s="63">
        <v>4920</v>
      </c>
      <c r="D387" s="63">
        <v>0</v>
      </c>
      <c r="E387" s="63">
        <f t="shared" si="13"/>
        <v>0</v>
      </c>
      <c r="F387" s="64">
        <f t="shared" si="14"/>
        <v>4920</v>
      </c>
    </row>
    <row r="388" spans="1:6" s="68" customFormat="1" x14ac:dyDescent="0.25">
      <c r="A388" s="189">
        <v>321</v>
      </c>
      <c r="B388" s="190" t="s">
        <v>133</v>
      </c>
      <c r="C388" s="63">
        <v>150</v>
      </c>
      <c r="D388" s="63">
        <v>0</v>
      </c>
      <c r="E388" s="63">
        <f t="shared" si="13"/>
        <v>0</v>
      </c>
      <c r="F388" s="64">
        <f t="shared" si="14"/>
        <v>150</v>
      </c>
    </row>
    <row r="389" spans="1:6" s="68" customFormat="1" x14ac:dyDescent="0.25">
      <c r="A389" s="191">
        <v>3211</v>
      </c>
      <c r="B389" s="192" t="s">
        <v>134</v>
      </c>
      <c r="C389" s="63">
        <v>150</v>
      </c>
      <c r="D389" s="63">
        <v>0</v>
      </c>
      <c r="E389" s="63">
        <f t="shared" si="13"/>
        <v>0</v>
      </c>
      <c r="F389" s="64">
        <f t="shared" si="14"/>
        <v>150</v>
      </c>
    </row>
    <row r="390" spans="1:6" s="68" customFormat="1" x14ac:dyDescent="0.25">
      <c r="A390" s="193">
        <v>3212</v>
      </c>
      <c r="B390" s="194" t="s">
        <v>135</v>
      </c>
      <c r="C390" s="63">
        <v>0</v>
      </c>
      <c r="D390" s="63">
        <v>0</v>
      </c>
      <c r="E390" s="63" t="e">
        <f t="shared" si="13"/>
        <v>#DIV/0!</v>
      </c>
      <c r="F390" s="64">
        <f t="shared" si="14"/>
        <v>0</v>
      </c>
    </row>
    <row r="391" spans="1:6" s="68" customFormat="1" x14ac:dyDescent="0.25">
      <c r="A391" s="193">
        <v>3213</v>
      </c>
      <c r="B391" s="194" t="s">
        <v>136</v>
      </c>
      <c r="C391" s="63">
        <v>0</v>
      </c>
      <c r="D391" s="63">
        <v>0</v>
      </c>
      <c r="E391" s="63" t="e">
        <f t="shared" si="13"/>
        <v>#DIV/0!</v>
      </c>
      <c r="F391" s="64">
        <f t="shared" si="14"/>
        <v>0</v>
      </c>
    </row>
    <row r="392" spans="1:6" s="68" customFormat="1" x14ac:dyDescent="0.25">
      <c r="A392" s="189">
        <v>322</v>
      </c>
      <c r="B392" s="190" t="s">
        <v>138</v>
      </c>
      <c r="C392" s="63">
        <v>0</v>
      </c>
      <c r="D392" s="63">
        <v>0</v>
      </c>
      <c r="E392" s="63" t="e">
        <f t="shared" si="13"/>
        <v>#DIV/0!</v>
      </c>
      <c r="F392" s="64">
        <f t="shared" si="14"/>
        <v>0</v>
      </c>
    </row>
    <row r="393" spans="1:6" s="68" customFormat="1" x14ac:dyDescent="0.25">
      <c r="A393" s="193">
        <v>3221</v>
      </c>
      <c r="B393" s="194" t="s">
        <v>139</v>
      </c>
      <c r="C393" s="63">
        <v>0</v>
      </c>
      <c r="D393" s="63">
        <v>0</v>
      </c>
      <c r="E393" s="63" t="e">
        <f t="shared" si="13"/>
        <v>#DIV/0!</v>
      </c>
      <c r="F393" s="64">
        <f t="shared" si="14"/>
        <v>0</v>
      </c>
    </row>
    <row r="394" spans="1:6" s="68" customFormat="1" x14ac:dyDescent="0.25">
      <c r="A394" s="193">
        <v>3222</v>
      </c>
      <c r="B394" s="194" t="s">
        <v>140</v>
      </c>
      <c r="C394" s="63">
        <v>0</v>
      </c>
      <c r="D394" s="63">
        <v>0</v>
      </c>
      <c r="E394" s="63" t="e">
        <f t="shared" si="13"/>
        <v>#DIV/0!</v>
      </c>
      <c r="F394" s="64">
        <f t="shared" si="14"/>
        <v>0</v>
      </c>
    </row>
    <row r="395" spans="1:6" s="68" customFormat="1" x14ac:dyDescent="0.25">
      <c r="A395" s="193">
        <v>3223</v>
      </c>
      <c r="B395" s="194" t="s">
        <v>141</v>
      </c>
      <c r="C395" s="63">
        <v>0</v>
      </c>
      <c r="D395" s="63">
        <v>0</v>
      </c>
      <c r="E395" s="63" t="e">
        <f t="shared" si="13"/>
        <v>#DIV/0!</v>
      </c>
      <c r="F395" s="64">
        <f t="shared" si="14"/>
        <v>0</v>
      </c>
    </row>
    <row r="396" spans="1:6" s="68" customFormat="1" x14ac:dyDescent="0.25">
      <c r="A396" s="193">
        <v>3224</v>
      </c>
      <c r="B396" s="194" t="s">
        <v>142</v>
      </c>
      <c r="C396" s="63">
        <v>0</v>
      </c>
      <c r="D396" s="63">
        <v>0</v>
      </c>
      <c r="E396" s="63" t="e">
        <f t="shared" si="13"/>
        <v>#DIV/0!</v>
      </c>
      <c r="F396" s="64">
        <f t="shared" si="14"/>
        <v>0</v>
      </c>
    </row>
    <row r="397" spans="1:6" s="68" customFormat="1" x14ac:dyDescent="0.25">
      <c r="A397" s="193">
        <v>3225</v>
      </c>
      <c r="B397" s="194" t="s">
        <v>143</v>
      </c>
      <c r="C397" s="63">
        <v>0</v>
      </c>
      <c r="D397" s="63">
        <v>0</v>
      </c>
      <c r="E397" s="63" t="e">
        <f t="shared" si="13"/>
        <v>#DIV/0!</v>
      </c>
      <c r="F397" s="64">
        <f t="shared" si="14"/>
        <v>0</v>
      </c>
    </row>
    <row r="398" spans="1:6" s="68" customFormat="1" x14ac:dyDescent="0.25">
      <c r="A398" s="193">
        <v>3227</v>
      </c>
      <c r="B398" s="194" t="s">
        <v>144</v>
      </c>
      <c r="C398" s="63">
        <v>0</v>
      </c>
      <c r="D398" s="63">
        <v>0</v>
      </c>
      <c r="E398" s="63" t="e">
        <f t="shared" si="13"/>
        <v>#DIV/0!</v>
      </c>
      <c r="F398" s="64">
        <f t="shared" si="14"/>
        <v>0</v>
      </c>
    </row>
    <row r="399" spans="1:6" s="68" customFormat="1" x14ac:dyDescent="0.25">
      <c r="A399" s="189">
        <v>323</v>
      </c>
      <c r="B399" s="190" t="s">
        <v>145</v>
      </c>
      <c r="C399" s="63">
        <v>70</v>
      </c>
      <c r="D399" s="63">
        <v>0</v>
      </c>
      <c r="E399" s="63">
        <f t="shared" si="13"/>
        <v>0</v>
      </c>
      <c r="F399" s="64">
        <f t="shared" si="14"/>
        <v>70</v>
      </c>
    </row>
    <row r="400" spans="1:6" s="68" customFormat="1" x14ac:dyDescent="0.25">
      <c r="A400" s="193">
        <v>3231</v>
      </c>
      <c r="B400" s="194" t="s">
        <v>146</v>
      </c>
      <c r="C400" s="63">
        <v>0</v>
      </c>
      <c r="D400" s="63">
        <v>0</v>
      </c>
      <c r="E400" s="63" t="e">
        <f t="shared" si="13"/>
        <v>#DIV/0!</v>
      </c>
      <c r="F400" s="64">
        <f t="shared" si="14"/>
        <v>0</v>
      </c>
    </row>
    <row r="401" spans="1:6" s="68" customFormat="1" x14ac:dyDescent="0.25">
      <c r="A401" s="193">
        <v>3232</v>
      </c>
      <c r="B401" s="194" t="s">
        <v>147</v>
      </c>
      <c r="C401" s="63">
        <v>0</v>
      </c>
      <c r="D401" s="63">
        <v>0</v>
      </c>
      <c r="E401" s="63" t="e">
        <f t="shared" si="13"/>
        <v>#DIV/0!</v>
      </c>
      <c r="F401" s="64">
        <f t="shared" si="14"/>
        <v>0</v>
      </c>
    </row>
    <row r="402" spans="1:6" s="68" customFormat="1" x14ac:dyDescent="0.25">
      <c r="A402" s="193">
        <v>3233</v>
      </c>
      <c r="B402" s="194" t="s">
        <v>148</v>
      </c>
      <c r="C402" s="63">
        <v>0</v>
      </c>
      <c r="D402" s="63">
        <v>0</v>
      </c>
      <c r="E402" s="63" t="e">
        <f t="shared" si="13"/>
        <v>#DIV/0!</v>
      </c>
      <c r="F402" s="64">
        <f t="shared" si="14"/>
        <v>0</v>
      </c>
    </row>
    <row r="403" spans="1:6" s="68" customFormat="1" x14ac:dyDescent="0.25">
      <c r="A403" s="193">
        <v>3234</v>
      </c>
      <c r="B403" s="195" t="s">
        <v>149</v>
      </c>
      <c r="C403" s="63">
        <v>0</v>
      </c>
      <c r="D403" s="63">
        <v>0</v>
      </c>
      <c r="E403" s="63" t="e">
        <f t="shared" si="13"/>
        <v>#DIV/0!</v>
      </c>
      <c r="F403" s="64">
        <f t="shared" si="14"/>
        <v>0</v>
      </c>
    </row>
    <row r="404" spans="1:6" s="68" customFormat="1" x14ac:dyDescent="0.25">
      <c r="A404" s="193">
        <v>3235</v>
      </c>
      <c r="B404" s="195" t="s">
        <v>150</v>
      </c>
      <c r="C404" s="63">
        <v>0</v>
      </c>
      <c r="D404" s="63">
        <v>0</v>
      </c>
      <c r="E404" s="63" t="e">
        <f t="shared" si="13"/>
        <v>#DIV/0!</v>
      </c>
      <c r="F404" s="64">
        <f t="shared" si="14"/>
        <v>0</v>
      </c>
    </row>
    <row r="405" spans="1:6" s="68" customFormat="1" x14ac:dyDescent="0.25">
      <c r="A405" s="193">
        <v>3236</v>
      </c>
      <c r="B405" s="195" t="s">
        <v>151</v>
      </c>
      <c r="C405" s="63">
        <v>0</v>
      </c>
      <c r="D405" s="63">
        <v>0</v>
      </c>
      <c r="E405" s="63" t="e">
        <f t="shared" ref="E405:E468" si="15">D405/C405*100</f>
        <v>#DIV/0!</v>
      </c>
      <c r="F405" s="64">
        <f t="shared" ref="F405:F468" si="16">C405+D405</f>
        <v>0</v>
      </c>
    </row>
    <row r="406" spans="1:6" s="68" customFormat="1" x14ac:dyDescent="0.25">
      <c r="A406" s="193">
        <v>3237</v>
      </c>
      <c r="B406" s="195" t="s">
        <v>152</v>
      </c>
      <c r="C406" s="63">
        <v>70</v>
      </c>
      <c r="D406" s="63">
        <v>0</v>
      </c>
      <c r="E406" s="63">
        <f t="shared" si="15"/>
        <v>0</v>
      </c>
      <c r="F406" s="64">
        <f t="shared" si="16"/>
        <v>70</v>
      </c>
    </row>
    <row r="407" spans="1:6" s="68" customFormat="1" x14ac:dyDescent="0.25">
      <c r="A407" s="193">
        <v>3238</v>
      </c>
      <c r="B407" s="195" t="s">
        <v>153</v>
      </c>
      <c r="C407" s="63">
        <v>0</v>
      </c>
      <c r="D407" s="63">
        <v>0</v>
      </c>
      <c r="E407" s="63" t="e">
        <f t="shared" si="15"/>
        <v>#DIV/0!</v>
      </c>
      <c r="F407" s="64">
        <f t="shared" si="16"/>
        <v>0</v>
      </c>
    </row>
    <row r="408" spans="1:6" s="68" customFormat="1" x14ac:dyDescent="0.25">
      <c r="A408" s="193">
        <v>3239</v>
      </c>
      <c r="B408" s="195" t="s">
        <v>154</v>
      </c>
      <c r="C408" s="63">
        <v>0</v>
      </c>
      <c r="D408" s="63">
        <v>0</v>
      </c>
      <c r="E408" s="63" t="e">
        <f t="shared" si="15"/>
        <v>#DIV/0!</v>
      </c>
      <c r="F408" s="64">
        <f t="shared" si="16"/>
        <v>0</v>
      </c>
    </row>
    <row r="409" spans="1:6" s="68" customFormat="1" ht="26.25" x14ac:dyDescent="0.25">
      <c r="A409" s="189">
        <v>324</v>
      </c>
      <c r="B409" s="190" t="s">
        <v>183</v>
      </c>
      <c r="C409" s="63">
        <v>0</v>
      </c>
      <c r="D409" s="63">
        <v>0</v>
      </c>
      <c r="E409" s="63" t="e">
        <f t="shared" si="15"/>
        <v>#DIV/0!</v>
      </c>
      <c r="F409" s="64">
        <f t="shared" si="16"/>
        <v>0</v>
      </c>
    </row>
    <row r="410" spans="1:6" s="68" customFormat="1" ht="23.25" x14ac:dyDescent="0.25">
      <c r="A410" s="193">
        <v>3241</v>
      </c>
      <c r="B410" s="195" t="s">
        <v>184</v>
      </c>
      <c r="C410" s="63">
        <v>0</v>
      </c>
      <c r="D410" s="63">
        <v>0</v>
      </c>
      <c r="E410" s="63" t="e">
        <f t="shared" si="15"/>
        <v>#DIV/0!</v>
      </c>
      <c r="F410" s="64">
        <f t="shared" si="16"/>
        <v>0</v>
      </c>
    </row>
    <row r="411" spans="1:6" s="68" customFormat="1" x14ac:dyDescent="0.25">
      <c r="A411" s="189">
        <v>329</v>
      </c>
      <c r="B411" s="190" t="s">
        <v>155</v>
      </c>
      <c r="C411" s="63">
        <v>4700</v>
      </c>
      <c r="D411" s="63">
        <v>0</v>
      </c>
      <c r="E411" s="63">
        <f t="shared" si="15"/>
        <v>0</v>
      </c>
      <c r="F411" s="64">
        <f t="shared" si="16"/>
        <v>4700</v>
      </c>
    </row>
    <row r="412" spans="1:6" s="68" customFormat="1" ht="23.25" x14ac:dyDescent="0.25">
      <c r="A412" s="193">
        <v>3291</v>
      </c>
      <c r="B412" s="195" t="s">
        <v>156</v>
      </c>
      <c r="C412" s="63">
        <v>0</v>
      </c>
      <c r="D412" s="63">
        <v>0</v>
      </c>
      <c r="E412" s="63" t="e">
        <f t="shared" si="15"/>
        <v>#DIV/0!</v>
      </c>
      <c r="F412" s="64">
        <f t="shared" si="16"/>
        <v>0</v>
      </c>
    </row>
    <row r="413" spans="1:6" s="68" customFormat="1" x14ac:dyDescent="0.25">
      <c r="A413" s="193">
        <v>3292</v>
      </c>
      <c r="B413" s="195" t="s">
        <v>157</v>
      </c>
      <c r="C413" s="63">
        <v>0</v>
      </c>
      <c r="D413" s="63">
        <v>0</v>
      </c>
      <c r="E413" s="63" t="e">
        <f t="shared" si="15"/>
        <v>#DIV/0!</v>
      </c>
      <c r="F413" s="64">
        <f t="shared" si="16"/>
        <v>0</v>
      </c>
    </row>
    <row r="414" spans="1:6" s="68" customFormat="1" x14ac:dyDescent="0.25">
      <c r="A414" s="193">
        <v>3293</v>
      </c>
      <c r="B414" s="195" t="s">
        <v>158</v>
      </c>
      <c r="C414" s="63">
        <v>0</v>
      </c>
      <c r="D414" s="63">
        <v>0</v>
      </c>
      <c r="E414" s="63" t="e">
        <f t="shared" si="15"/>
        <v>#DIV/0!</v>
      </c>
      <c r="F414" s="64">
        <f t="shared" si="16"/>
        <v>0</v>
      </c>
    </row>
    <row r="415" spans="1:6" s="68" customFormat="1" x14ac:dyDescent="0.25">
      <c r="A415" s="193">
        <v>3294</v>
      </c>
      <c r="B415" s="195" t="s">
        <v>159</v>
      </c>
      <c r="C415" s="63">
        <v>0</v>
      </c>
      <c r="D415" s="63">
        <v>0</v>
      </c>
      <c r="E415" s="63" t="e">
        <f t="shared" si="15"/>
        <v>#DIV/0!</v>
      </c>
      <c r="F415" s="64">
        <f t="shared" si="16"/>
        <v>0</v>
      </c>
    </row>
    <row r="416" spans="1:6" s="68" customFormat="1" x14ac:dyDescent="0.25">
      <c r="A416" s="193">
        <v>3295</v>
      </c>
      <c r="B416" s="195" t="s">
        <v>160</v>
      </c>
      <c r="C416" s="63">
        <v>4200</v>
      </c>
      <c r="D416" s="63">
        <v>0</v>
      </c>
      <c r="E416" s="63">
        <f t="shared" si="15"/>
        <v>0</v>
      </c>
      <c r="F416" s="64">
        <f t="shared" si="16"/>
        <v>4200</v>
      </c>
    </row>
    <row r="417" spans="1:6" s="68" customFormat="1" x14ac:dyDescent="0.25">
      <c r="A417" s="193">
        <v>3296</v>
      </c>
      <c r="B417" s="195" t="s">
        <v>161</v>
      </c>
      <c r="C417" s="63">
        <v>0</v>
      </c>
      <c r="D417" s="63">
        <v>0</v>
      </c>
      <c r="E417" s="63" t="e">
        <f t="shared" si="15"/>
        <v>#DIV/0!</v>
      </c>
      <c r="F417" s="64">
        <f t="shared" si="16"/>
        <v>0</v>
      </c>
    </row>
    <row r="418" spans="1:6" s="68" customFormat="1" x14ac:dyDescent="0.25">
      <c r="A418" s="193">
        <v>3299</v>
      </c>
      <c r="B418" s="195" t="s">
        <v>162</v>
      </c>
      <c r="C418" s="63">
        <v>500</v>
      </c>
      <c r="D418" s="63">
        <v>0</v>
      </c>
      <c r="E418" s="63">
        <f t="shared" si="15"/>
        <v>0</v>
      </c>
      <c r="F418" s="64">
        <f t="shared" si="16"/>
        <v>500</v>
      </c>
    </row>
    <row r="419" spans="1:6" s="68" customFormat="1" x14ac:dyDescent="0.25">
      <c r="A419" s="187">
        <v>34</v>
      </c>
      <c r="B419" s="188" t="s">
        <v>73</v>
      </c>
      <c r="C419" s="63">
        <v>0</v>
      </c>
      <c r="D419" s="63">
        <v>0</v>
      </c>
      <c r="E419" s="63" t="e">
        <f t="shared" si="15"/>
        <v>#DIV/0!</v>
      </c>
      <c r="F419" s="64">
        <f t="shared" si="16"/>
        <v>0</v>
      </c>
    </row>
    <row r="420" spans="1:6" s="68" customFormat="1" x14ac:dyDescent="0.25">
      <c r="A420" s="189">
        <v>343</v>
      </c>
      <c r="B420" s="190" t="s">
        <v>163</v>
      </c>
      <c r="C420" s="63">
        <v>0</v>
      </c>
      <c r="D420" s="63">
        <v>0</v>
      </c>
      <c r="E420" s="63" t="e">
        <f t="shared" si="15"/>
        <v>#DIV/0!</v>
      </c>
      <c r="F420" s="64">
        <f t="shared" si="16"/>
        <v>0</v>
      </c>
    </row>
    <row r="421" spans="1:6" s="68" customFormat="1" x14ac:dyDescent="0.25">
      <c r="A421" s="193">
        <v>3431</v>
      </c>
      <c r="B421" s="196" t="s">
        <v>164</v>
      </c>
      <c r="C421" s="63">
        <v>0</v>
      </c>
      <c r="D421" s="63">
        <v>0</v>
      </c>
      <c r="E421" s="63" t="e">
        <f t="shared" si="15"/>
        <v>#DIV/0!</v>
      </c>
      <c r="F421" s="64">
        <f t="shared" si="16"/>
        <v>0</v>
      </c>
    </row>
    <row r="422" spans="1:6" s="68" customFormat="1" x14ac:dyDescent="0.25">
      <c r="A422" s="193">
        <v>3433</v>
      </c>
      <c r="B422" s="195" t="s">
        <v>165</v>
      </c>
      <c r="C422" s="63">
        <v>0</v>
      </c>
      <c r="D422" s="63">
        <v>0</v>
      </c>
      <c r="E422" s="63" t="e">
        <f t="shared" si="15"/>
        <v>#DIV/0!</v>
      </c>
      <c r="F422" s="64">
        <f t="shared" si="16"/>
        <v>0</v>
      </c>
    </row>
    <row r="423" spans="1:6" s="68" customFormat="1" x14ac:dyDescent="0.25">
      <c r="A423" s="187">
        <v>38</v>
      </c>
      <c r="B423" s="188" t="s">
        <v>74</v>
      </c>
      <c r="C423" s="63">
        <v>435</v>
      </c>
      <c r="D423" s="63">
        <v>0</v>
      </c>
      <c r="E423" s="63">
        <f t="shared" si="15"/>
        <v>0</v>
      </c>
      <c r="F423" s="64">
        <f t="shared" si="16"/>
        <v>435</v>
      </c>
    </row>
    <row r="424" spans="1:6" s="68" customFormat="1" x14ac:dyDescent="0.25">
      <c r="A424" s="189">
        <v>381</v>
      </c>
      <c r="B424" s="190" t="s">
        <v>185</v>
      </c>
      <c r="C424" s="63">
        <v>435</v>
      </c>
      <c r="D424" s="63">
        <v>0</v>
      </c>
      <c r="E424" s="63">
        <f t="shared" si="15"/>
        <v>0</v>
      </c>
      <c r="F424" s="64">
        <f t="shared" si="16"/>
        <v>435</v>
      </c>
    </row>
    <row r="425" spans="1:6" s="68" customFormat="1" x14ac:dyDescent="0.25">
      <c r="A425" s="193">
        <v>3812</v>
      </c>
      <c r="B425" s="190" t="s">
        <v>186</v>
      </c>
      <c r="C425" s="63">
        <v>435</v>
      </c>
      <c r="D425" s="63">
        <v>0</v>
      </c>
      <c r="E425" s="63">
        <f t="shared" si="15"/>
        <v>0</v>
      </c>
      <c r="F425" s="64">
        <f t="shared" si="16"/>
        <v>435</v>
      </c>
    </row>
    <row r="426" spans="1:6" s="68" customFormat="1" x14ac:dyDescent="0.25">
      <c r="A426" s="187">
        <v>4</v>
      </c>
      <c r="B426" s="188" t="s">
        <v>35</v>
      </c>
      <c r="C426" s="63">
        <v>1000</v>
      </c>
      <c r="D426" s="63">
        <v>0</v>
      </c>
      <c r="E426" s="63">
        <f t="shared" si="15"/>
        <v>0</v>
      </c>
      <c r="F426" s="64">
        <f t="shared" si="16"/>
        <v>1000</v>
      </c>
    </row>
    <row r="427" spans="1:6" s="68" customFormat="1" ht="26.25" x14ac:dyDescent="0.25">
      <c r="A427" s="187">
        <v>42</v>
      </c>
      <c r="B427" s="188" t="s">
        <v>75</v>
      </c>
      <c r="C427" s="63">
        <v>1000</v>
      </c>
      <c r="D427" s="63">
        <v>0</v>
      </c>
      <c r="E427" s="63">
        <f t="shared" si="15"/>
        <v>0</v>
      </c>
      <c r="F427" s="64">
        <f t="shared" si="16"/>
        <v>1000</v>
      </c>
    </row>
    <row r="428" spans="1:6" s="68" customFormat="1" x14ac:dyDescent="0.25">
      <c r="A428" s="189">
        <v>421</v>
      </c>
      <c r="B428" s="190" t="s">
        <v>168</v>
      </c>
      <c r="C428" s="63">
        <v>0</v>
      </c>
      <c r="D428" s="63">
        <v>0</v>
      </c>
      <c r="E428" s="63" t="e">
        <f t="shared" si="15"/>
        <v>#DIV/0!</v>
      </c>
      <c r="F428" s="64">
        <f t="shared" si="16"/>
        <v>0</v>
      </c>
    </row>
    <row r="429" spans="1:6" s="68" customFormat="1" x14ac:dyDescent="0.25">
      <c r="A429" s="193">
        <v>4212</v>
      </c>
      <c r="B429" s="199" t="s">
        <v>169</v>
      </c>
      <c r="C429" s="63">
        <v>0</v>
      </c>
      <c r="D429" s="63">
        <v>0</v>
      </c>
      <c r="E429" s="63" t="e">
        <f t="shared" si="15"/>
        <v>#DIV/0!</v>
      </c>
      <c r="F429" s="64">
        <f t="shared" si="16"/>
        <v>0</v>
      </c>
    </row>
    <row r="430" spans="1:6" s="68" customFormat="1" x14ac:dyDescent="0.25">
      <c r="A430" s="189">
        <v>422</v>
      </c>
      <c r="B430" s="190" t="s">
        <v>170</v>
      </c>
      <c r="C430" s="63">
        <v>0</v>
      </c>
      <c r="D430" s="63">
        <v>0</v>
      </c>
      <c r="E430" s="63" t="e">
        <f t="shared" si="15"/>
        <v>#DIV/0!</v>
      </c>
      <c r="F430" s="64">
        <f t="shared" si="16"/>
        <v>0</v>
      </c>
    </row>
    <row r="431" spans="1:6" s="68" customFormat="1" x14ac:dyDescent="0.25">
      <c r="A431" s="193">
        <v>4221</v>
      </c>
      <c r="B431" s="199" t="s">
        <v>171</v>
      </c>
      <c r="C431" s="63">
        <v>0</v>
      </c>
      <c r="D431" s="63">
        <v>0</v>
      </c>
      <c r="E431" s="63" t="e">
        <f t="shared" si="15"/>
        <v>#DIV/0!</v>
      </c>
      <c r="F431" s="64">
        <f t="shared" si="16"/>
        <v>0</v>
      </c>
    </row>
    <row r="432" spans="1:6" s="68" customFormat="1" x14ac:dyDescent="0.25">
      <c r="A432" s="193">
        <v>4226</v>
      </c>
      <c r="B432" s="199" t="s">
        <v>172</v>
      </c>
      <c r="C432" s="63">
        <v>0</v>
      </c>
      <c r="D432" s="63">
        <v>0</v>
      </c>
      <c r="E432" s="63" t="e">
        <f t="shared" si="15"/>
        <v>#DIV/0!</v>
      </c>
      <c r="F432" s="64">
        <f t="shared" si="16"/>
        <v>0</v>
      </c>
    </row>
    <row r="433" spans="1:6" s="68" customFormat="1" x14ac:dyDescent="0.25">
      <c r="A433" s="193">
        <v>4227</v>
      </c>
      <c r="B433" s="195" t="s">
        <v>173</v>
      </c>
      <c r="C433" s="63">
        <v>0</v>
      </c>
      <c r="D433" s="63">
        <v>0</v>
      </c>
      <c r="E433" s="63" t="e">
        <f t="shared" si="15"/>
        <v>#DIV/0!</v>
      </c>
      <c r="F433" s="64">
        <f t="shared" si="16"/>
        <v>0</v>
      </c>
    </row>
    <row r="434" spans="1:6" s="68" customFormat="1" ht="26.25" x14ac:dyDescent="0.25">
      <c r="A434" s="189">
        <v>424</v>
      </c>
      <c r="B434" s="190" t="s">
        <v>174</v>
      </c>
      <c r="C434" s="63">
        <v>1000</v>
      </c>
      <c r="D434" s="63">
        <v>0</v>
      </c>
      <c r="E434" s="63">
        <f t="shared" si="15"/>
        <v>0</v>
      </c>
      <c r="F434" s="64">
        <f t="shared" si="16"/>
        <v>1000</v>
      </c>
    </row>
    <row r="435" spans="1:6" s="68" customFormat="1" x14ac:dyDescent="0.25">
      <c r="A435" s="193">
        <v>4241</v>
      </c>
      <c r="B435" s="195" t="s">
        <v>175</v>
      </c>
      <c r="C435" s="63">
        <v>1000</v>
      </c>
      <c r="D435" s="63">
        <v>0</v>
      </c>
      <c r="E435" s="63">
        <f t="shared" si="15"/>
        <v>0</v>
      </c>
      <c r="F435" s="64">
        <f t="shared" si="16"/>
        <v>1000</v>
      </c>
    </row>
    <row r="436" spans="1:6" s="68" customFormat="1" x14ac:dyDescent="0.25">
      <c r="A436" s="185" t="s">
        <v>124</v>
      </c>
      <c r="B436" s="186" t="s">
        <v>751</v>
      </c>
      <c r="C436" s="63">
        <f>C437+C484</f>
        <v>12000</v>
      </c>
      <c r="D436" s="63">
        <v>0</v>
      </c>
      <c r="E436" s="63">
        <f t="shared" si="15"/>
        <v>0</v>
      </c>
      <c r="F436" s="64">
        <f t="shared" si="16"/>
        <v>12000</v>
      </c>
    </row>
    <row r="437" spans="1:6" s="68" customFormat="1" x14ac:dyDescent="0.25">
      <c r="A437" s="187">
        <v>3</v>
      </c>
      <c r="B437" s="188" t="s">
        <v>32</v>
      </c>
      <c r="C437" s="63">
        <f>C438+C448+C480</f>
        <v>6200</v>
      </c>
      <c r="D437" s="63">
        <v>0</v>
      </c>
      <c r="E437" s="63">
        <f t="shared" si="15"/>
        <v>0</v>
      </c>
      <c r="F437" s="64">
        <f t="shared" si="16"/>
        <v>6200</v>
      </c>
    </row>
    <row r="438" spans="1:6" s="68" customFormat="1" x14ac:dyDescent="0.25">
      <c r="A438" s="187">
        <v>31</v>
      </c>
      <c r="B438" s="188" t="s">
        <v>33</v>
      </c>
      <c r="C438" s="63">
        <v>0</v>
      </c>
      <c r="D438" s="63">
        <v>0</v>
      </c>
      <c r="E438" s="63" t="e">
        <f t="shared" si="15"/>
        <v>#DIV/0!</v>
      </c>
      <c r="F438" s="64">
        <f t="shared" si="16"/>
        <v>0</v>
      </c>
    </row>
    <row r="439" spans="1:6" s="68" customFormat="1" x14ac:dyDescent="0.25">
      <c r="A439" s="189">
        <v>311</v>
      </c>
      <c r="B439" s="190" t="s">
        <v>125</v>
      </c>
      <c r="C439" s="63">
        <v>0</v>
      </c>
      <c r="D439" s="63">
        <v>0</v>
      </c>
      <c r="E439" s="63" t="e">
        <f t="shared" si="15"/>
        <v>#DIV/0!</v>
      </c>
      <c r="F439" s="64">
        <f t="shared" si="16"/>
        <v>0</v>
      </c>
    </row>
    <row r="440" spans="1:6" s="68" customFormat="1" x14ac:dyDescent="0.25">
      <c r="A440" s="191">
        <v>3111</v>
      </c>
      <c r="B440" s="192" t="s">
        <v>126</v>
      </c>
      <c r="C440" s="63">
        <v>0</v>
      </c>
      <c r="D440" s="63">
        <v>0</v>
      </c>
      <c r="E440" s="63" t="e">
        <f t="shared" si="15"/>
        <v>#DIV/0!</v>
      </c>
      <c r="F440" s="64">
        <f t="shared" si="16"/>
        <v>0</v>
      </c>
    </row>
    <row r="441" spans="1:6" s="68" customFormat="1" x14ac:dyDescent="0.25">
      <c r="A441" s="191">
        <v>3113</v>
      </c>
      <c r="B441" s="192" t="s">
        <v>127</v>
      </c>
      <c r="C441" s="63">
        <v>0</v>
      </c>
      <c r="D441" s="63">
        <v>0</v>
      </c>
      <c r="E441" s="63" t="e">
        <f t="shared" si="15"/>
        <v>#DIV/0!</v>
      </c>
      <c r="F441" s="64">
        <f t="shared" si="16"/>
        <v>0</v>
      </c>
    </row>
    <row r="442" spans="1:6" s="68" customFormat="1" x14ac:dyDescent="0.25">
      <c r="A442" s="191">
        <v>3114</v>
      </c>
      <c r="B442" s="192" t="s">
        <v>128</v>
      </c>
      <c r="C442" s="63">
        <v>0</v>
      </c>
      <c r="D442" s="63">
        <v>0</v>
      </c>
      <c r="E442" s="63" t="e">
        <f t="shared" si="15"/>
        <v>#DIV/0!</v>
      </c>
      <c r="F442" s="64">
        <f t="shared" si="16"/>
        <v>0</v>
      </c>
    </row>
    <row r="443" spans="1:6" s="68" customFormat="1" x14ac:dyDescent="0.25">
      <c r="A443" s="189">
        <v>312</v>
      </c>
      <c r="B443" s="190" t="s">
        <v>129</v>
      </c>
      <c r="C443" s="63">
        <v>0</v>
      </c>
      <c r="D443" s="63">
        <v>0</v>
      </c>
      <c r="E443" s="63" t="e">
        <f t="shared" si="15"/>
        <v>#DIV/0!</v>
      </c>
      <c r="F443" s="64">
        <f t="shared" si="16"/>
        <v>0</v>
      </c>
    </row>
    <row r="444" spans="1:6" s="68" customFormat="1" x14ac:dyDescent="0.25">
      <c r="A444" s="191">
        <v>3121</v>
      </c>
      <c r="B444" s="192" t="s">
        <v>129</v>
      </c>
      <c r="C444" s="63">
        <v>0</v>
      </c>
      <c r="D444" s="63">
        <v>0</v>
      </c>
      <c r="E444" s="63" t="e">
        <f t="shared" si="15"/>
        <v>#DIV/0!</v>
      </c>
      <c r="F444" s="64">
        <f t="shared" si="16"/>
        <v>0</v>
      </c>
    </row>
    <row r="445" spans="1:6" s="68" customFormat="1" x14ac:dyDescent="0.25">
      <c r="A445" s="189">
        <v>313</v>
      </c>
      <c r="B445" s="190" t="s">
        <v>130</v>
      </c>
      <c r="C445" s="63">
        <v>0</v>
      </c>
      <c r="D445" s="63">
        <v>0</v>
      </c>
      <c r="E445" s="63" t="e">
        <f t="shared" si="15"/>
        <v>#DIV/0!</v>
      </c>
      <c r="F445" s="64">
        <f t="shared" si="16"/>
        <v>0</v>
      </c>
    </row>
    <row r="446" spans="1:6" s="68" customFormat="1" x14ac:dyDescent="0.25">
      <c r="A446" s="191">
        <v>3132</v>
      </c>
      <c r="B446" s="192" t="s">
        <v>131</v>
      </c>
      <c r="C446" s="63">
        <v>0</v>
      </c>
      <c r="D446" s="63">
        <v>0</v>
      </c>
      <c r="E446" s="63" t="e">
        <f t="shared" si="15"/>
        <v>#DIV/0!</v>
      </c>
      <c r="F446" s="64">
        <f t="shared" si="16"/>
        <v>0</v>
      </c>
    </row>
    <row r="447" spans="1:6" s="68" customFormat="1" ht="22.5" x14ac:dyDescent="0.25">
      <c r="A447" s="191">
        <v>3133</v>
      </c>
      <c r="B447" s="192" t="s">
        <v>132</v>
      </c>
      <c r="C447" s="63">
        <v>0</v>
      </c>
      <c r="D447" s="63">
        <v>0</v>
      </c>
      <c r="E447" s="63" t="e">
        <f t="shared" si="15"/>
        <v>#DIV/0!</v>
      </c>
      <c r="F447" s="64">
        <f t="shared" si="16"/>
        <v>0</v>
      </c>
    </row>
    <row r="448" spans="1:6" s="68" customFormat="1" x14ac:dyDescent="0.25">
      <c r="A448" s="187">
        <v>32</v>
      </c>
      <c r="B448" s="188" t="s">
        <v>34</v>
      </c>
      <c r="C448" s="63">
        <v>6200</v>
      </c>
      <c r="D448" s="63">
        <v>0</v>
      </c>
      <c r="E448" s="63">
        <f t="shared" si="15"/>
        <v>0</v>
      </c>
      <c r="F448" s="64">
        <f t="shared" si="16"/>
        <v>6200</v>
      </c>
    </row>
    <row r="449" spans="1:6" s="68" customFormat="1" x14ac:dyDescent="0.25">
      <c r="A449" s="189">
        <v>321</v>
      </c>
      <c r="B449" s="190" t="s">
        <v>133</v>
      </c>
      <c r="C449" s="63">
        <v>0</v>
      </c>
      <c r="D449" s="63">
        <v>0</v>
      </c>
      <c r="E449" s="63" t="e">
        <f t="shared" si="15"/>
        <v>#DIV/0!</v>
      </c>
      <c r="F449" s="64">
        <f t="shared" si="16"/>
        <v>0</v>
      </c>
    </row>
    <row r="450" spans="1:6" s="68" customFormat="1" x14ac:dyDescent="0.25">
      <c r="A450" s="191">
        <v>3211</v>
      </c>
      <c r="B450" s="192" t="s">
        <v>134</v>
      </c>
      <c r="C450" s="63">
        <v>0</v>
      </c>
      <c r="D450" s="63">
        <v>0</v>
      </c>
      <c r="E450" s="63" t="e">
        <f t="shared" si="15"/>
        <v>#DIV/0!</v>
      </c>
      <c r="F450" s="64">
        <f t="shared" si="16"/>
        <v>0</v>
      </c>
    </row>
    <row r="451" spans="1:6" s="68" customFormat="1" x14ac:dyDescent="0.25">
      <c r="A451" s="193">
        <v>3212</v>
      </c>
      <c r="B451" s="194" t="s">
        <v>135</v>
      </c>
      <c r="C451" s="63">
        <v>0</v>
      </c>
      <c r="D451" s="63">
        <v>0</v>
      </c>
      <c r="E451" s="63" t="e">
        <f t="shared" si="15"/>
        <v>#DIV/0!</v>
      </c>
      <c r="F451" s="64">
        <f t="shared" si="16"/>
        <v>0</v>
      </c>
    </row>
    <row r="452" spans="1:6" s="68" customFormat="1" x14ac:dyDescent="0.25">
      <c r="A452" s="193">
        <v>3213</v>
      </c>
      <c r="B452" s="194" t="s">
        <v>136</v>
      </c>
      <c r="C452" s="63">
        <v>0</v>
      </c>
      <c r="D452" s="63">
        <v>0</v>
      </c>
      <c r="E452" s="63" t="e">
        <f t="shared" si="15"/>
        <v>#DIV/0!</v>
      </c>
      <c r="F452" s="64">
        <f t="shared" si="16"/>
        <v>0</v>
      </c>
    </row>
    <row r="453" spans="1:6" s="68" customFormat="1" x14ac:dyDescent="0.25">
      <c r="A453" s="189">
        <v>322</v>
      </c>
      <c r="B453" s="190" t="s">
        <v>138</v>
      </c>
      <c r="C453" s="63">
        <v>6200</v>
      </c>
      <c r="D453" s="63">
        <v>0</v>
      </c>
      <c r="E453" s="63">
        <f t="shared" si="15"/>
        <v>0</v>
      </c>
      <c r="F453" s="64">
        <f t="shared" si="16"/>
        <v>6200</v>
      </c>
    </row>
    <row r="454" spans="1:6" s="68" customFormat="1" x14ac:dyDescent="0.25">
      <c r="A454" s="193">
        <v>3221</v>
      </c>
      <c r="B454" s="194" t="s">
        <v>139</v>
      </c>
      <c r="C454" s="63">
        <v>200</v>
      </c>
      <c r="D454" s="63">
        <v>0</v>
      </c>
      <c r="E454" s="63">
        <f t="shared" si="15"/>
        <v>0</v>
      </c>
      <c r="F454" s="64">
        <f t="shared" si="16"/>
        <v>200</v>
      </c>
    </row>
    <row r="455" spans="1:6" s="68" customFormat="1" x14ac:dyDescent="0.25">
      <c r="A455" s="193">
        <v>3222</v>
      </c>
      <c r="B455" s="194" t="s">
        <v>140</v>
      </c>
      <c r="C455" s="63">
        <v>1500</v>
      </c>
      <c r="D455" s="63">
        <v>0</v>
      </c>
      <c r="E455" s="63">
        <f t="shared" si="15"/>
        <v>0</v>
      </c>
      <c r="F455" s="64">
        <f t="shared" si="16"/>
        <v>1500</v>
      </c>
    </row>
    <row r="456" spans="1:6" s="68" customFormat="1" x14ac:dyDescent="0.25">
      <c r="A456" s="193">
        <v>3223</v>
      </c>
      <c r="B456" s="194" t="s">
        <v>141</v>
      </c>
      <c r="C456" s="63">
        <v>0</v>
      </c>
      <c r="D456" s="63">
        <v>0</v>
      </c>
      <c r="E456" s="63" t="e">
        <f t="shared" si="15"/>
        <v>#DIV/0!</v>
      </c>
      <c r="F456" s="64">
        <f t="shared" si="16"/>
        <v>0</v>
      </c>
    </row>
    <row r="457" spans="1:6" s="68" customFormat="1" x14ac:dyDescent="0.25">
      <c r="A457" s="193">
        <v>3224</v>
      </c>
      <c r="B457" s="194" t="s">
        <v>142</v>
      </c>
      <c r="C457" s="63">
        <v>4500</v>
      </c>
      <c r="D457" s="63">
        <v>0</v>
      </c>
      <c r="E457" s="63">
        <f t="shared" si="15"/>
        <v>0</v>
      </c>
      <c r="F457" s="64">
        <f t="shared" si="16"/>
        <v>4500</v>
      </c>
    </row>
    <row r="458" spans="1:6" s="68" customFormat="1" x14ac:dyDescent="0.25">
      <c r="A458" s="193">
        <v>3225</v>
      </c>
      <c r="B458" s="194" t="s">
        <v>143</v>
      </c>
      <c r="C458" s="63">
        <v>0</v>
      </c>
      <c r="D458" s="63">
        <v>0</v>
      </c>
      <c r="E458" s="63" t="e">
        <f t="shared" si="15"/>
        <v>#DIV/0!</v>
      </c>
      <c r="F458" s="64">
        <f t="shared" si="16"/>
        <v>0</v>
      </c>
    </row>
    <row r="459" spans="1:6" s="68" customFormat="1" x14ac:dyDescent="0.25">
      <c r="A459" s="193">
        <v>3227</v>
      </c>
      <c r="B459" s="194" t="s">
        <v>144</v>
      </c>
      <c r="C459" s="63">
        <v>0</v>
      </c>
      <c r="D459" s="63">
        <v>0</v>
      </c>
      <c r="E459" s="63" t="e">
        <f t="shared" si="15"/>
        <v>#DIV/0!</v>
      </c>
      <c r="F459" s="64">
        <f t="shared" si="16"/>
        <v>0</v>
      </c>
    </row>
    <row r="460" spans="1:6" s="68" customFormat="1" x14ac:dyDescent="0.25">
      <c r="A460" s="189">
        <v>323</v>
      </c>
      <c r="B460" s="190" t="s">
        <v>145</v>
      </c>
      <c r="C460" s="63">
        <v>0</v>
      </c>
      <c r="D460" s="63">
        <v>0</v>
      </c>
      <c r="E460" s="63" t="e">
        <f t="shared" si="15"/>
        <v>#DIV/0!</v>
      </c>
      <c r="F460" s="64">
        <f t="shared" si="16"/>
        <v>0</v>
      </c>
    </row>
    <row r="461" spans="1:6" s="68" customFormat="1" x14ac:dyDescent="0.25">
      <c r="A461" s="193">
        <v>3231</v>
      </c>
      <c r="B461" s="194" t="s">
        <v>146</v>
      </c>
      <c r="C461" s="63">
        <v>0</v>
      </c>
      <c r="D461" s="63">
        <v>0</v>
      </c>
      <c r="E461" s="63" t="e">
        <f t="shared" si="15"/>
        <v>#DIV/0!</v>
      </c>
      <c r="F461" s="64">
        <f t="shared" si="16"/>
        <v>0</v>
      </c>
    </row>
    <row r="462" spans="1:6" s="68" customFormat="1" x14ac:dyDescent="0.25">
      <c r="A462" s="193">
        <v>3232</v>
      </c>
      <c r="B462" s="194" t="s">
        <v>147</v>
      </c>
      <c r="C462" s="63">
        <v>0</v>
      </c>
      <c r="D462" s="63">
        <v>0</v>
      </c>
      <c r="E462" s="63" t="e">
        <f t="shared" si="15"/>
        <v>#DIV/0!</v>
      </c>
      <c r="F462" s="64">
        <f t="shared" si="16"/>
        <v>0</v>
      </c>
    </row>
    <row r="463" spans="1:6" s="68" customFormat="1" x14ac:dyDescent="0.25">
      <c r="A463" s="193">
        <v>3233</v>
      </c>
      <c r="B463" s="194" t="s">
        <v>148</v>
      </c>
      <c r="C463" s="63">
        <v>0</v>
      </c>
      <c r="D463" s="63">
        <v>0</v>
      </c>
      <c r="E463" s="63" t="e">
        <f t="shared" si="15"/>
        <v>#DIV/0!</v>
      </c>
      <c r="F463" s="64">
        <f t="shared" si="16"/>
        <v>0</v>
      </c>
    </row>
    <row r="464" spans="1:6" s="68" customFormat="1" x14ac:dyDescent="0.25">
      <c r="A464" s="193">
        <v>3234</v>
      </c>
      <c r="B464" s="195" t="s">
        <v>149</v>
      </c>
      <c r="C464" s="63">
        <v>0</v>
      </c>
      <c r="D464" s="63">
        <v>0</v>
      </c>
      <c r="E464" s="63" t="e">
        <f t="shared" si="15"/>
        <v>#DIV/0!</v>
      </c>
      <c r="F464" s="64">
        <f t="shared" si="16"/>
        <v>0</v>
      </c>
    </row>
    <row r="465" spans="1:6" s="68" customFormat="1" x14ac:dyDescent="0.25">
      <c r="A465" s="193">
        <v>3235</v>
      </c>
      <c r="B465" s="195" t="s">
        <v>150</v>
      </c>
      <c r="C465" s="63">
        <v>0</v>
      </c>
      <c r="D465" s="63">
        <v>0</v>
      </c>
      <c r="E465" s="63" t="e">
        <f t="shared" si="15"/>
        <v>#DIV/0!</v>
      </c>
      <c r="F465" s="64">
        <f t="shared" si="16"/>
        <v>0</v>
      </c>
    </row>
    <row r="466" spans="1:6" s="68" customFormat="1" x14ac:dyDescent="0.25">
      <c r="A466" s="193">
        <v>3236</v>
      </c>
      <c r="B466" s="195" t="s">
        <v>151</v>
      </c>
      <c r="C466" s="63">
        <v>0</v>
      </c>
      <c r="D466" s="63">
        <v>0</v>
      </c>
      <c r="E466" s="63" t="e">
        <f t="shared" si="15"/>
        <v>#DIV/0!</v>
      </c>
      <c r="F466" s="64">
        <f t="shared" si="16"/>
        <v>0</v>
      </c>
    </row>
    <row r="467" spans="1:6" s="68" customFormat="1" x14ac:dyDescent="0.25">
      <c r="A467" s="193">
        <v>3237</v>
      </c>
      <c r="B467" s="195" t="s">
        <v>152</v>
      </c>
      <c r="C467" s="63">
        <v>0</v>
      </c>
      <c r="D467" s="63">
        <v>0</v>
      </c>
      <c r="E467" s="63" t="e">
        <f t="shared" si="15"/>
        <v>#DIV/0!</v>
      </c>
      <c r="F467" s="64">
        <f t="shared" si="16"/>
        <v>0</v>
      </c>
    </row>
    <row r="468" spans="1:6" s="68" customFormat="1" x14ac:dyDescent="0.25">
      <c r="A468" s="193">
        <v>3238</v>
      </c>
      <c r="B468" s="195" t="s">
        <v>153</v>
      </c>
      <c r="C468" s="63">
        <v>0</v>
      </c>
      <c r="D468" s="63">
        <v>0</v>
      </c>
      <c r="E468" s="63" t="e">
        <f t="shared" si="15"/>
        <v>#DIV/0!</v>
      </c>
      <c r="F468" s="64">
        <f t="shared" si="16"/>
        <v>0</v>
      </c>
    </row>
    <row r="469" spans="1:6" s="68" customFormat="1" x14ac:dyDescent="0.25">
      <c r="A469" s="193">
        <v>3239</v>
      </c>
      <c r="B469" s="195" t="s">
        <v>154</v>
      </c>
      <c r="C469" s="63">
        <v>0</v>
      </c>
      <c r="D469" s="63">
        <v>0</v>
      </c>
      <c r="E469" s="63" t="e">
        <f t="shared" ref="E469:E532" si="17">D469/C469*100</f>
        <v>#DIV/0!</v>
      </c>
      <c r="F469" s="64">
        <f t="shared" ref="F469:F532" si="18">C469+D469</f>
        <v>0</v>
      </c>
    </row>
    <row r="470" spans="1:6" s="68" customFormat="1" ht="26.25" x14ac:dyDescent="0.25">
      <c r="A470" s="189">
        <v>324</v>
      </c>
      <c r="B470" s="190" t="s">
        <v>183</v>
      </c>
      <c r="C470" s="63">
        <v>0</v>
      </c>
      <c r="D470" s="63">
        <v>0</v>
      </c>
      <c r="E470" s="63" t="e">
        <f t="shared" si="17"/>
        <v>#DIV/0!</v>
      </c>
      <c r="F470" s="64">
        <f t="shared" si="18"/>
        <v>0</v>
      </c>
    </row>
    <row r="471" spans="1:6" s="68" customFormat="1" ht="23.25" x14ac:dyDescent="0.25">
      <c r="A471" s="193">
        <v>3241</v>
      </c>
      <c r="B471" s="195" t="s">
        <v>184</v>
      </c>
      <c r="C471" s="63">
        <v>0</v>
      </c>
      <c r="D471" s="63">
        <v>0</v>
      </c>
      <c r="E471" s="63" t="e">
        <f t="shared" si="17"/>
        <v>#DIV/0!</v>
      </c>
      <c r="F471" s="64">
        <f t="shared" si="18"/>
        <v>0</v>
      </c>
    </row>
    <row r="472" spans="1:6" s="68" customFormat="1" x14ac:dyDescent="0.25">
      <c r="A472" s="189">
        <v>329</v>
      </c>
      <c r="B472" s="190" t="s">
        <v>155</v>
      </c>
      <c r="C472" s="63">
        <v>0</v>
      </c>
      <c r="D472" s="63">
        <v>0</v>
      </c>
      <c r="E472" s="63" t="e">
        <f t="shared" si="17"/>
        <v>#DIV/0!</v>
      </c>
      <c r="F472" s="64">
        <f t="shared" si="18"/>
        <v>0</v>
      </c>
    </row>
    <row r="473" spans="1:6" s="68" customFormat="1" ht="23.25" x14ac:dyDescent="0.25">
      <c r="A473" s="193">
        <v>3291</v>
      </c>
      <c r="B473" s="195" t="s">
        <v>156</v>
      </c>
      <c r="C473" s="63">
        <v>0</v>
      </c>
      <c r="D473" s="63">
        <v>0</v>
      </c>
      <c r="E473" s="63" t="e">
        <f t="shared" si="17"/>
        <v>#DIV/0!</v>
      </c>
      <c r="F473" s="64">
        <f t="shared" si="18"/>
        <v>0</v>
      </c>
    </row>
    <row r="474" spans="1:6" s="68" customFormat="1" x14ac:dyDescent="0.25">
      <c r="A474" s="193">
        <v>3292</v>
      </c>
      <c r="B474" s="195" t="s">
        <v>157</v>
      </c>
      <c r="C474" s="63">
        <v>0</v>
      </c>
      <c r="D474" s="63">
        <v>0</v>
      </c>
      <c r="E474" s="63" t="e">
        <f t="shared" si="17"/>
        <v>#DIV/0!</v>
      </c>
      <c r="F474" s="64">
        <f t="shared" si="18"/>
        <v>0</v>
      </c>
    </row>
    <row r="475" spans="1:6" s="68" customFormat="1" x14ac:dyDescent="0.25">
      <c r="A475" s="193">
        <v>3293</v>
      </c>
      <c r="B475" s="195" t="s">
        <v>158</v>
      </c>
      <c r="C475" s="63">
        <v>0</v>
      </c>
      <c r="D475" s="63">
        <v>0</v>
      </c>
      <c r="E475" s="63" t="e">
        <f t="shared" si="17"/>
        <v>#DIV/0!</v>
      </c>
      <c r="F475" s="64">
        <f t="shared" si="18"/>
        <v>0</v>
      </c>
    </row>
    <row r="476" spans="1:6" s="68" customFormat="1" x14ac:dyDescent="0.25">
      <c r="A476" s="193">
        <v>3294</v>
      </c>
      <c r="B476" s="195" t="s">
        <v>159</v>
      </c>
      <c r="C476" s="63">
        <v>0</v>
      </c>
      <c r="D476" s="63">
        <v>0</v>
      </c>
      <c r="E476" s="63" t="e">
        <f t="shared" si="17"/>
        <v>#DIV/0!</v>
      </c>
      <c r="F476" s="64">
        <f t="shared" si="18"/>
        <v>0</v>
      </c>
    </row>
    <row r="477" spans="1:6" s="68" customFormat="1" x14ac:dyDescent="0.25">
      <c r="A477" s="193">
        <v>3295</v>
      </c>
      <c r="B477" s="195" t="s">
        <v>160</v>
      </c>
      <c r="C477" s="63">
        <v>0</v>
      </c>
      <c r="D477" s="63">
        <v>0</v>
      </c>
      <c r="E477" s="63" t="e">
        <f t="shared" si="17"/>
        <v>#DIV/0!</v>
      </c>
      <c r="F477" s="64">
        <f t="shared" si="18"/>
        <v>0</v>
      </c>
    </row>
    <row r="478" spans="1:6" s="68" customFormat="1" x14ac:dyDescent="0.25">
      <c r="A478" s="193">
        <v>3296</v>
      </c>
      <c r="B478" s="195" t="s">
        <v>161</v>
      </c>
      <c r="C478" s="63">
        <v>0</v>
      </c>
      <c r="D478" s="63">
        <v>0</v>
      </c>
      <c r="E478" s="63" t="e">
        <f t="shared" si="17"/>
        <v>#DIV/0!</v>
      </c>
      <c r="F478" s="64">
        <f t="shared" si="18"/>
        <v>0</v>
      </c>
    </row>
    <row r="479" spans="1:6" s="68" customFormat="1" x14ac:dyDescent="0.25">
      <c r="A479" s="193">
        <v>3299</v>
      </c>
      <c r="B479" s="195" t="s">
        <v>162</v>
      </c>
      <c r="C479" s="63">
        <v>0</v>
      </c>
      <c r="D479" s="63">
        <v>0</v>
      </c>
      <c r="E479" s="63" t="e">
        <f t="shared" si="17"/>
        <v>#DIV/0!</v>
      </c>
      <c r="F479" s="64">
        <f t="shared" si="18"/>
        <v>0</v>
      </c>
    </row>
    <row r="480" spans="1:6" s="68" customFormat="1" x14ac:dyDescent="0.25">
      <c r="A480" s="187">
        <v>34</v>
      </c>
      <c r="B480" s="188" t="s">
        <v>73</v>
      </c>
      <c r="C480" s="63">
        <v>0</v>
      </c>
      <c r="D480" s="63">
        <v>0</v>
      </c>
      <c r="E480" s="63" t="e">
        <f t="shared" si="17"/>
        <v>#DIV/0!</v>
      </c>
      <c r="F480" s="64">
        <f t="shared" si="18"/>
        <v>0</v>
      </c>
    </row>
    <row r="481" spans="1:6" s="68" customFormat="1" x14ac:dyDescent="0.25">
      <c r="A481" s="189">
        <v>343</v>
      </c>
      <c r="B481" s="190" t="s">
        <v>163</v>
      </c>
      <c r="C481" s="63">
        <v>0</v>
      </c>
      <c r="D481" s="63">
        <v>0</v>
      </c>
      <c r="E481" s="63" t="e">
        <f t="shared" si="17"/>
        <v>#DIV/0!</v>
      </c>
      <c r="F481" s="64">
        <f t="shared" si="18"/>
        <v>0</v>
      </c>
    </row>
    <row r="482" spans="1:6" s="68" customFormat="1" x14ac:dyDescent="0.25">
      <c r="A482" s="193">
        <v>3431</v>
      </c>
      <c r="B482" s="196" t="s">
        <v>164</v>
      </c>
      <c r="C482" s="63">
        <v>0</v>
      </c>
      <c r="D482" s="63">
        <v>0</v>
      </c>
      <c r="E482" s="63" t="e">
        <f t="shared" si="17"/>
        <v>#DIV/0!</v>
      </c>
      <c r="F482" s="64">
        <f t="shared" si="18"/>
        <v>0</v>
      </c>
    </row>
    <row r="483" spans="1:6" s="68" customFormat="1" x14ac:dyDescent="0.25">
      <c r="A483" s="193">
        <v>3433</v>
      </c>
      <c r="B483" s="195" t="s">
        <v>165</v>
      </c>
      <c r="C483" s="63">
        <v>0</v>
      </c>
      <c r="D483" s="63">
        <v>0</v>
      </c>
      <c r="E483" s="63" t="e">
        <f t="shared" si="17"/>
        <v>#DIV/0!</v>
      </c>
      <c r="F483" s="64">
        <f t="shared" si="18"/>
        <v>0</v>
      </c>
    </row>
    <row r="484" spans="1:6" s="68" customFormat="1" x14ac:dyDescent="0.25">
      <c r="A484" s="187">
        <v>4</v>
      </c>
      <c r="B484" s="188" t="s">
        <v>35</v>
      </c>
      <c r="C484" s="63">
        <v>5800</v>
      </c>
      <c r="D484" s="63">
        <v>0</v>
      </c>
      <c r="E484" s="63">
        <f t="shared" si="17"/>
        <v>0</v>
      </c>
      <c r="F484" s="64">
        <f t="shared" si="18"/>
        <v>5800</v>
      </c>
    </row>
    <row r="485" spans="1:6" s="68" customFormat="1" ht="26.25" x14ac:dyDescent="0.25">
      <c r="A485" s="187">
        <v>42</v>
      </c>
      <c r="B485" s="188" t="s">
        <v>75</v>
      </c>
      <c r="C485" s="63">
        <v>5800</v>
      </c>
      <c r="D485" s="63">
        <v>0</v>
      </c>
      <c r="E485" s="63">
        <f t="shared" si="17"/>
        <v>0</v>
      </c>
      <c r="F485" s="64">
        <f t="shared" si="18"/>
        <v>5800</v>
      </c>
    </row>
    <row r="486" spans="1:6" s="68" customFormat="1" x14ac:dyDescent="0.25">
      <c r="A486" s="189">
        <v>421</v>
      </c>
      <c r="B486" s="190" t="s">
        <v>168</v>
      </c>
      <c r="C486" s="63">
        <v>0</v>
      </c>
      <c r="D486" s="63">
        <v>0</v>
      </c>
      <c r="E486" s="63" t="e">
        <f t="shared" si="17"/>
        <v>#DIV/0!</v>
      </c>
      <c r="F486" s="64">
        <f t="shared" si="18"/>
        <v>0</v>
      </c>
    </row>
    <row r="487" spans="1:6" s="68" customFormat="1" x14ac:dyDescent="0.25">
      <c r="A487" s="193">
        <v>4212</v>
      </c>
      <c r="B487" s="199" t="s">
        <v>169</v>
      </c>
      <c r="C487" s="63">
        <v>0</v>
      </c>
      <c r="D487" s="63">
        <v>0</v>
      </c>
      <c r="E487" s="63" t="e">
        <f t="shared" si="17"/>
        <v>#DIV/0!</v>
      </c>
      <c r="F487" s="64">
        <f t="shared" si="18"/>
        <v>0</v>
      </c>
    </row>
    <row r="488" spans="1:6" s="68" customFormat="1" x14ac:dyDescent="0.25">
      <c r="A488" s="189">
        <v>422</v>
      </c>
      <c r="B488" s="190" t="s">
        <v>170</v>
      </c>
      <c r="C488" s="63">
        <v>5800</v>
      </c>
      <c r="D488" s="63">
        <v>0</v>
      </c>
      <c r="E488" s="63">
        <f t="shared" si="17"/>
        <v>0</v>
      </c>
      <c r="F488" s="64">
        <f t="shared" si="18"/>
        <v>5800</v>
      </c>
    </row>
    <row r="489" spans="1:6" s="68" customFormat="1" x14ac:dyDescent="0.25">
      <c r="A489" s="193">
        <v>4221</v>
      </c>
      <c r="B489" s="199" t="s">
        <v>171</v>
      </c>
      <c r="C489" s="63">
        <v>0</v>
      </c>
      <c r="D489" s="63">
        <v>0</v>
      </c>
      <c r="E489" s="63" t="e">
        <f t="shared" si="17"/>
        <v>#DIV/0!</v>
      </c>
      <c r="F489" s="64">
        <f t="shared" si="18"/>
        <v>0</v>
      </c>
    </row>
    <row r="490" spans="1:6" s="68" customFormat="1" x14ac:dyDescent="0.25">
      <c r="A490" s="193">
        <v>4222</v>
      </c>
      <c r="B490" s="199" t="s">
        <v>188</v>
      </c>
      <c r="C490" s="63">
        <v>2800</v>
      </c>
      <c r="D490" s="63">
        <v>0</v>
      </c>
      <c r="E490" s="63">
        <f t="shared" si="17"/>
        <v>0</v>
      </c>
      <c r="F490" s="64">
        <f t="shared" si="18"/>
        <v>2800</v>
      </c>
    </row>
    <row r="491" spans="1:6" s="68" customFormat="1" x14ac:dyDescent="0.25">
      <c r="A491" s="193">
        <v>4223</v>
      </c>
      <c r="B491" s="199" t="s">
        <v>189</v>
      </c>
      <c r="C491" s="63">
        <v>3000</v>
      </c>
      <c r="D491" s="63">
        <v>0</v>
      </c>
      <c r="E491" s="63">
        <f t="shared" si="17"/>
        <v>0</v>
      </c>
      <c r="F491" s="64">
        <f t="shared" si="18"/>
        <v>3000</v>
      </c>
    </row>
    <row r="492" spans="1:6" s="68" customFormat="1" x14ac:dyDescent="0.25">
      <c r="A492" s="193">
        <v>4226</v>
      </c>
      <c r="B492" s="199" t="s">
        <v>172</v>
      </c>
      <c r="C492" s="63">
        <v>0</v>
      </c>
      <c r="D492" s="63">
        <v>0</v>
      </c>
      <c r="E492" s="63" t="e">
        <f t="shared" si="17"/>
        <v>#DIV/0!</v>
      </c>
      <c r="F492" s="64">
        <f t="shared" si="18"/>
        <v>0</v>
      </c>
    </row>
    <row r="493" spans="1:6" s="68" customFormat="1" x14ac:dyDescent="0.25">
      <c r="A493" s="193">
        <v>4227</v>
      </c>
      <c r="B493" s="195" t="s">
        <v>173</v>
      </c>
      <c r="C493" s="63">
        <v>0</v>
      </c>
      <c r="D493" s="63">
        <v>0</v>
      </c>
      <c r="E493" s="63" t="e">
        <f t="shared" si="17"/>
        <v>#DIV/0!</v>
      </c>
      <c r="F493" s="64">
        <f t="shared" si="18"/>
        <v>0</v>
      </c>
    </row>
    <row r="494" spans="1:6" s="68" customFormat="1" ht="26.25" x14ac:dyDescent="0.25">
      <c r="A494" s="189">
        <v>424</v>
      </c>
      <c r="B494" s="190" t="s">
        <v>174</v>
      </c>
      <c r="C494" s="63">
        <v>0</v>
      </c>
      <c r="D494" s="63">
        <v>0</v>
      </c>
      <c r="E494" s="63" t="e">
        <f t="shared" si="17"/>
        <v>#DIV/0!</v>
      </c>
      <c r="F494" s="64">
        <f t="shared" si="18"/>
        <v>0</v>
      </c>
    </row>
    <row r="495" spans="1:6" s="68" customFormat="1" x14ac:dyDescent="0.25">
      <c r="A495" s="193">
        <v>4241</v>
      </c>
      <c r="B495" s="195" t="s">
        <v>175</v>
      </c>
      <c r="C495" s="63">
        <v>0</v>
      </c>
      <c r="D495" s="63">
        <v>0</v>
      </c>
      <c r="E495" s="63" t="e">
        <f t="shared" si="17"/>
        <v>#DIV/0!</v>
      </c>
      <c r="F495" s="64">
        <f t="shared" si="18"/>
        <v>0</v>
      </c>
    </row>
    <row r="496" spans="1:6" s="68" customFormat="1" ht="26.25" x14ac:dyDescent="0.25">
      <c r="A496" s="185" t="s">
        <v>124</v>
      </c>
      <c r="B496" s="209" t="s">
        <v>750</v>
      </c>
      <c r="C496" s="63">
        <f>C497+C544</f>
        <v>28000</v>
      </c>
      <c r="D496" s="63">
        <v>0</v>
      </c>
      <c r="E496" s="63">
        <f t="shared" si="17"/>
        <v>0</v>
      </c>
      <c r="F496" s="64">
        <f t="shared" si="18"/>
        <v>28000</v>
      </c>
    </row>
    <row r="497" spans="1:6" s="68" customFormat="1" x14ac:dyDescent="0.25">
      <c r="A497" s="187">
        <v>3</v>
      </c>
      <c r="B497" s="188" t="s">
        <v>32</v>
      </c>
      <c r="C497" s="63">
        <v>25000</v>
      </c>
      <c r="D497" s="63">
        <v>0</v>
      </c>
      <c r="E497" s="63">
        <f t="shared" si="17"/>
        <v>0</v>
      </c>
      <c r="F497" s="64">
        <f t="shared" si="18"/>
        <v>25000</v>
      </c>
    </row>
    <row r="498" spans="1:6" s="68" customFormat="1" x14ac:dyDescent="0.25">
      <c r="A498" s="187">
        <v>31</v>
      </c>
      <c r="B498" s="188" t="s">
        <v>33</v>
      </c>
      <c r="C498" s="63">
        <v>0</v>
      </c>
      <c r="D498" s="63">
        <v>0</v>
      </c>
      <c r="E498" s="63" t="e">
        <f t="shared" si="17"/>
        <v>#DIV/0!</v>
      </c>
      <c r="F498" s="64">
        <f t="shared" si="18"/>
        <v>0</v>
      </c>
    </row>
    <row r="499" spans="1:6" s="68" customFormat="1" x14ac:dyDescent="0.25">
      <c r="A499" s="189">
        <v>311</v>
      </c>
      <c r="B499" s="190" t="s">
        <v>125</v>
      </c>
      <c r="C499" s="63">
        <v>0</v>
      </c>
      <c r="D499" s="63">
        <v>0</v>
      </c>
      <c r="E499" s="63" t="e">
        <f t="shared" si="17"/>
        <v>#DIV/0!</v>
      </c>
      <c r="F499" s="64">
        <f t="shared" si="18"/>
        <v>0</v>
      </c>
    </row>
    <row r="500" spans="1:6" s="68" customFormat="1" x14ac:dyDescent="0.25">
      <c r="A500" s="191">
        <v>3111</v>
      </c>
      <c r="B500" s="192" t="s">
        <v>126</v>
      </c>
      <c r="C500" s="63">
        <v>0</v>
      </c>
      <c r="D500" s="63">
        <v>0</v>
      </c>
      <c r="E500" s="63" t="e">
        <f t="shared" si="17"/>
        <v>#DIV/0!</v>
      </c>
      <c r="F500" s="64">
        <f t="shared" si="18"/>
        <v>0</v>
      </c>
    </row>
    <row r="501" spans="1:6" s="68" customFormat="1" x14ac:dyDescent="0.25">
      <c r="A501" s="191">
        <v>3113</v>
      </c>
      <c r="B501" s="192" t="s">
        <v>127</v>
      </c>
      <c r="C501" s="63">
        <v>0</v>
      </c>
      <c r="D501" s="63">
        <v>0</v>
      </c>
      <c r="E501" s="63" t="e">
        <f t="shared" si="17"/>
        <v>#DIV/0!</v>
      </c>
      <c r="F501" s="64">
        <f t="shared" si="18"/>
        <v>0</v>
      </c>
    </row>
    <row r="502" spans="1:6" s="68" customFormat="1" x14ac:dyDescent="0.25">
      <c r="A502" s="191">
        <v>3114</v>
      </c>
      <c r="B502" s="192" t="s">
        <v>128</v>
      </c>
      <c r="C502" s="63">
        <v>0</v>
      </c>
      <c r="D502" s="63">
        <v>0</v>
      </c>
      <c r="E502" s="63" t="e">
        <f t="shared" si="17"/>
        <v>#DIV/0!</v>
      </c>
      <c r="F502" s="64">
        <f t="shared" si="18"/>
        <v>0</v>
      </c>
    </row>
    <row r="503" spans="1:6" s="68" customFormat="1" x14ac:dyDescent="0.25">
      <c r="A503" s="189">
        <v>312</v>
      </c>
      <c r="B503" s="190" t="s">
        <v>129</v>
      </c>
      <c r="C503" s="63">
        <v>0</v>
      </c>
      <c r="D503" s="63">
        <v>0</v>
      </c>
      <c r="E503" s="63" t="e">
        <f t="shared" si="17"/>
        <v>#DIV/0!</v>
      </c>
      <c r="F503" s="64">
        <f t="shared" si="18"/>
        <v>0</v>
      </c>
    </row>
    <row r="504" spans="1:6" s="68" customFormat="1" x14ac:dyDescent="0.25">
      <c r="A504" s="191">
        <v>3121</v>
      </c>
      <c r="B504" s="192" t="s">
        <v>129</v>
      </c>
      <c r="C504" s="63">
        <v>0</v>
      </c>
      <c r="D504" s="63">
        <v>0</v>
      </c>
      <c r="E504" s="63" t="e">
        <f t="shared" si="17"/>
        <v>#DIV/0!</v>
      </c>
      <c r="F504" s="64">
        <f t="shared" si="18"/>
        <v>0</v>
      </c>
    </row>
    <row r="505" spans="1:6" s="68" customFormat="1" x14ac:dyDescent="0.25">
      <c r="A505" s="189">
        <v>313</v>
      </c>
      <c r="B505" s="190" t="s">
        <v>130</v>
      </c>
      <c r="C505" s="63">
        <v>0</v>
      </c>
      <c r="D505" s="63">
        <v>0</v>
      </c>
      <c r="E505" s="63" t="e">
        <f t="shared" si="17"/>
        <v>#DIV/0!</v>
      </c>
      <c r="F505" s="64">
        <f t="shared" si="18"/>
        <v>0</v>
      </c>
    </row>
    <row r="506" spans="1:6" s="68" customFormat="1" x14ac:dyDescent="0.25">
      <c r="A506" s="191">
        <v>3132</v>
      </c>
      <c r="B506" s="192" t="s">
        <v>131</v>
      </c>
      <c r="C506" s="63">
        <v>0</v>
      </c>
      <c r="D506" s="63">
        <v>0</v>
      </c>
      <c r="E506" s="63" t="e">
        <f t="shared" si="17"/>
        <v>#DIV/0!</v>
      </c>
      <c r="F506" s="64">
        <f t="shared" si="18"/>
        <v>0</v>
      </c>
    </row>
    <row r="507" spans="1:6" s="68" customFormat="1" ht="22.5" x14ac:dyDescent="0.25">
      <c r="A507" s="191">
        <v>3133</v>
      </c>
      <c r="B507" s="192" t="s">
        <v>132</v>
      </c>
      <c r="C507" s="63">
        <v>0</v>
      </c>
      <c r="D507" s="63">
        <v>0</v>
      </c>
      <c r="E507" s="63" t="e">
        <f t="shared" si="17"/>
        <v>#DIV/0!</v>
      </c>
      <c r="F507" s="64">
        <f t="shared" si="18"/>
        <v>0</v>
      </c>
    </row>
    <row r="508" spans="1:6" s="68" customFormat="1" x14ac:dyDescent="0.25">
      <c r="A508" s="187">
        <v>32</v>
      </c>
      <c r="B508" s="188" t="s">
        <v>34</v>
      </c>
      <c r="C508" s="63">
        <v>25000</v>
      </c>
      <c r="D508" s="63">
        <v>0</v>
      </c>
      <c r="E508" s="63">
        <f t="shared" si="17"/>
        <v>0</v>
      </c>
      <c r="F508" s="64">
        <f t="shared" si="18"/>
        <v>25000</v>
      </c>
    </row>
    <row r="509" spans="1:6" s="68" customFormat="1" x14ac:dyDescent="0.25">
      <c r="A509" s="189">
        <v>321</v>
      </c>
      <c r="B509" s="190" t="s">
        <v>133</v>
      </c>
      <c r="C509" s="63">
        <v>5850</v>
      </c>
      <c r="D509" s="63">
        <v>0</v>
      </c>
      <c r="E509" s="63">
        <f t="shared" si="17"/>
        <v>0</v>
      </c>
      <c r="F509" s="64">
        <f t="shared" si="18"/>
        <v>5850</v>
      </c>
    </row>
    <row r="510" spans="1:6" s="68" customFormat="1" x14ac:dyDescent="0.25">
      <c r="A510" s="191">
        <v>3211</v>
      </c>
      <c r="B510" s="192" t="s">
        <v>134</v>
      </c>
      <c r="C510" s="63">
        <v>0</v>
      </c>
      <c r="D510" s="63">
        <v>0</v>
      </c>
      <c r="E510" s="63" t="e">
        <f t="shared" si="17"/>
        <v>#DIV/0!</v>
      </c>
      <c r="F510" s="64">
        <f t="shared" si="18"/>
        <v>0</v>
      </c>
    </row>
    <row r="511" spans="1:6" s="68" customFormat="1" x14ac:dyDescent="0.25">
      <c r="A511" s="193">
        <v>3212</v>
      </c>
      <c r="B511" s="194" t="s">
        <v>135</v>
      </c>
      <c r="C511" s="63">
        <v>0</v>
      </c>
      <c r="D511" s="63">
        <v>0</v>
      </c>
      <c r="E511" s="63" t="e">
        <f t="shared" si="17"/>
        <v>#DIV/0!</v>
      </c>
      <c r="F511" s="64">
        <f t="shared" si="18"/>
        <v>0</v>
      </c>
    </row>
    <row r="512" spans="1:6" s="68" customFormat="1" x14ac:dyDescent="0.25">
      <c r="A512" s="193">
        <v>3213</v>
      </c>
      <c r="B512" s="194" t="s">
        <v>136</v>
      </c>
      <c r="C512" s="63">
        <v>5850</v>
      </c>
      <c r="D512" s="63">
        <v>0</v>
      </c>
      <c r="E512" s="63">
        <f t="shared" si="17"/>
        <v>0</v>
      </c>
      <c r="F512" s="64">
        <f t="shared" si="18"/>
        <v>5850</v>
      </c>
    </row>
    <row r="513" spans="1:6" s="68" customFormat="1" x14ac:dyDescent="0.25">
      <c r="A513" s="189">
        <v>322</v>
      </c>
      <c r="B513" s="190" t="s">
        <v>138</v>
      </c>
      <c r="C513" s="63">
        <v>1600</v>
      </c>
      <c r="D513" s="63">
        <v>0</v>
      </c>
      <c r="E513" s="63">
        <f t="shared" si="17"/>
        <v>0</v>
      </c>
      <c r="F513" s="64">
        <f t="shared" si="18"/>
        <v>1600</v>
      </c>
    </row>
    <row r="514" spans="1:6" s="68" customFormat="1" x14ac:dyDescent="0.25">
      <c r="A514" s="193">
        <v>3221</v>
      </c>
      <c r="B514" s="194" t="s">
        <v>139</v>
      </c>
      <c r="C514" s="63">
        <v>100</v>
      </c>
      <c r="D514" s="63">
        <v>0</v>
      </c>
      <c r="E514" s="63">
        <f t="shared" si="17"/>
        <v>0</v>
      </c>
      <c r="F514" s="64">
        <f t="shared" si="18"/>
        <v>100</v>
      </c>
    </row>
    <row r="515" spans="1:6" s="68" customFormat="1" x14ac:dyDescent="0.25">
      <c r="A515" s="193">
        <v>3222</v>
      </c>
      <c r="B515" s="194" t="s">
        <v>140</v>
      </c>
      <c r="C515" s="63">
        <v>400</v>
      </c>
      <c r="D515" s="63">
        <v>0</v>
      </c>
      <c r="E515" s="63">
        <f t="shared" si="17"/>
        <v>0</v>
      </c>
      <c r="F515" s="64">
        <f t="shared" si="18"/>
        <v>400</v>
      </c>
    </row>
    <row r="516" spans="1:6" s="68" customFormat="1" x14ac:dyDescent="0.25">
      <c r="A516" s="193">
        <v>3223</v>
      </c>
      <c r="B516" s="194" t="s">
        <v>141</v>
      </c>
      <c r="C516" s="63">
        <v>1000</v>
      </c>
      <c r="D516" s="63">
        <v>0</v>
      </c>
      <c r="E516" s="63">
        <f t="shared" si="17"/>
        <v>0</v>
      </c>
      <c r="F516" s="64">
        <f t="shared" si="18"/>
        <v>1000</v>
      </c>
    </row>
    <row r="517" spans="1:6" s="68" customFormat="1" x14ac:dyDescent="0.25">
      <c r="A517" s="193">
        <v>3224</v>
      </c>
      <c r="B517" s="194" t="s">
        <v>142</v>
      </c>
      <c r="C517" s="63">
        <v>0</v>
      </c>
      <c r="D517" s="63">
        <v>0</v>
      </c>
      <c r="E517" s="63" t="e">
        <f t="shared" si="17"/>
        <v>#DIV/0!</v>
      </c>
      <c r="F517" s="64">
        <f t="shared" si="18"/>
        <v>0</v>
      </c>
    </row>
    <row r="518" spans="1:6" s="68" customFormat="1" x14ac:dyDescent="0.25">
      <c r="A518" s="193">
        <v>3225</v>
      </c>
      <c r="B518" s="194" t="s">
        <v>143</v>
      </c>
      <c r="C518" s="63">
        <v>100</v>
      </c>
      <c r="D518" s="63">
        <v>0</v>
      </c>
      <c r="E518" s="63">
        <f t="shared" si="17"/>
        <v>0</v>
      </c>
      <c r="F518" s="64">
        <f t="shared" si="18"/>
        <v>100</v>
      </c>
    </row>
    <row r="519" spans="1:6" s="68" customFormat="1" x14ac:dyDescent="0.25">
      <c r="A519" s="193">
        <v>3227</v>
      </c>
      <c r="B519" s="194" t="s">
        <v>144</v>
      </c>
      <c r="C519" s="63">
        <v>0</v>
      </c>
      <c r="D519" s="63">
        <v>0</v>
      </c>
      <c r="E519" s="63" t="e">
        <f t="shared" si="17"/>
        <v>#DIV/0!</v>
      </c>
      <c r="F519" s="64">
        <f t="shared" si="18"/>
        <v>0</v>
      </c>
    </row>
    <row r="520" spans="1:6" s="68" customFormat="1" x14ac:dyDescent="0.25">
      <c r="A520" s="189">
        <v>323</v>
      </c>
      <c r="B520" s="190" t="s">
        <v>145</v>
      </c>
      <c r="C520" s="63">
        <v>5050</v>
      </c>
      <c r="D520" s="63">
        <v>0</v>
      </c>
      <c r="E520" s="63">
        <f t="shared" si="17"/>
        <v>0</v>
      </c>
      <c r="F520" s="64">
        <f t="shared" si="18"/>
        <v>5050</v>
      </c>
    </row>
    <row r="521" spans="1:6" s="68" customFormat="1" x14ac:dyDescent="0.25">
      <c r="A521" s="193">
        <v>3231</v>
      </c>
      <c r="B521" s="194" t="s">
        <v>146</v>
      </c>
      <c r="C521" s="63">
        <v>50</v>
      </c>
      <c r="D521" s="63">
        <v>0</v>
      </c>
      <c r="E521" s="63">
        <f t="shared" si="17"/>
        <v>0</v>
      </c>
      <c r="F521" s="64">
        <f t="shared" si="18"/>
        <v>50</v>
      </c>
    </row>
    <row r="522" spans="1:6" s="68" customFormat="1" x14ac:dyDescent="0.25">
      <c r="A522" s="193">
        <v>3232</v>
      </c>
      <c r="B522" s="194" t="s">
        <v>147</v>
      </c>
      <c r="C522" s="63">
        <v>4000</v>
      </c>
      <c r="D522" s="63">
        <v>0</v>
      </c>
      <c r="E522" s="63">
        <f t="shared" si="17"/>
        <v>0</v>
      </c>
      <c r="F522" s="64">
        <f t="shared" si="18"/>
        <v>4000</v>
      </c>
    </row>
    <row r="523" spans="1:6" s="68" customFormat="1" x14ac:dyDescent="0.25">
      <c r="A523" s="193">
        <v>3233</v>
      </c>
      <c r="B523" s="194" t="s">
        <v>148</v>
      </c>
      <c r="C523" s="63">
        <v>1000</v>
      </c>
      <c r="D523" s="63">
        <v>0</v>
      </c>
      <c r="E523" s="63">
        <f t="shared" si="17"/>
        <v>0</v>
      </c>
      <c r="F523" s="64">
        <f t="shared" si="18"/>
        <v>1000</v>
      </c>
    </row>
    <row r="524" spans="1:6" s="68" customFormat="1" x14ac:dyDescent="0.25">
      <c r="A524" s="193">
        <v>3234</v>
      </c>
      <c r="B524" s="195" t="s">
        <v>149</v>
      </c>
      <c r="C524" s="63">
        <v>0</v>
      </c>
      <c r="D524" s="63">
        <v>0</v>
      </c>
      <c r="E524" s="63" t="e">
        <f t="shared" si="17"/>
        <v>#DIV/0!</v>
      </c>
      <c r="F524" s="64">
        <f t="shared" si="18"/>
        <v>0</v>
      </c>
    </row>
    <row r="525" spans="1:6" s="68" customFormat="1" x14ac:dyDescent="0.25">
      <c r="A525" s="193">
        <v>3235</v>
      </c>
      <c r="B525" s="195" t="s">
        <v>150</v>
      </c>
      <c r="C525" s="63">
        <v>0</v>
      </c>
      <c r="D525" s="63">
        <v>0</v>
      </c>
      <c r="E525" s="63" t="e">
        <f t="shared" si="17"/>
        <v>#DIV/0!</v>
      </c>
      <c r="F525" s="64">
        <f t="shared" si="18"/>
        <v>0</v>
      </c>
    </row>
    <row r="526" spans="1:6" s="68" customFormat="1" x14ac:dyDescent="0.25">
      <c r="A526" s="193">
        <v>3236</v>
      </c>
      <c r="B526" s="195" t="s">
        <v>151</v>
      </c>
      <c r="C526" s="63">
        <v>0</v>
      </c>
      <c r="D526" s="63">
        <v>0</v>
      </c>
      <c r="E526" s="63" t="e">
        <f t="shared" si="17"/>
        <v>#DIV/0!</v>
      </c>
      <c r="F526" s="64">
        <f t="shared" si="18"/>
        <v>0</v>
      </c>
    </row>
    <row r="527" spans="1:6" s="68" customFormat="1" x14ac:dyDescent="0.25">
      <c r="A527" s="193">
        <v>3237</v>
      </c>
      <c r="B527" s="195" t="s">
        <v>152</v>
      </c>
      <c r="C527" s="63">
        <v>0</v>
      </c>
      <c r="D527" s="63">
        <v>0</v>
      </c>
      <c r="E527" s="63" t="e">
        <f t="shared" si="17"/>
        <v>#DIV/0!</v>
      </c>
      <c r="F527" s="64">
        <f t="shared" si="18"/>
        <v>0</v>
      </c>
    </row>
    <row r="528" spans="1:6" s="68" customFormat="1" x14ac:dyDescent="0.25">
      <c r="A528" s="193">
        <v>3238</v>
      </c>
      <c r="B528" s="195" t="s">
        <v>153</v>
      </c>
      <c r="C528" s="63">
        <v>0</v>
      </c>
      <c r="D528" s="63">
        <v>0</v>
      </c>
      <c r="E528" s="63" t="e">
        <f t="shared" si="17"/>
        <v>#DIV/0!</v>
      </c>
      <c r="F528" s="64">
        <f t="shared" si="18"/>
        <v>0</v>
      </c>
    </row>
    <row r="529" spans="1:6" s="68" customFormat="1" x14ac:dyDescent="0.25">
      <c r="A529" s="193">
        <v>3239</v>
      </c>
      <c r="B529" s="195" t="s">
        <v>154</v>
      </c>
      <c r="C529" s="63">
        <v>0</v>
      </c>
      <c r="D529" s="63">
        <v>0</v>
      </c>
      <c r="E529" s="63" t="e">
        <f t="shared" si="17"/>
        <v>#DIV/0!</v>
      </c>
      <c r="F529" s="64">
        <f t="shared" si="18"/>
        <v>0</v>
      </c>
    </row>
    <row r="530" spans="1:6" s="68" customFormat="1" ht="26.25" x14ac:dyDescent="0.25">
      <c r="A530" s="189">
        <v>324</v>
      </c>
      <c r="B530" s="190" t="s">
        <v>183</v>
      </c>
      <c r="C530" s="63">
        <v>11000</v>
      </c>
      <c r="D530" s="63">
        <v>0</v>
      </c>
      <c r="E530" s="63">
        <f t="shared" si="17"/>
        <v>0</v>
      </c>
      <c r="F530" s="64">
        <f t="shared" si="18"/>
        <v>11000</v>
      </c>
    </row>
    <row r="531" spans="1:6" s="68" customFormat="1" ht="23.25" x14ac:dyDescent="0.25">
      <c r="A531" s="193">
        <v>3241</v>
      </c>
      <c r="B531" s="195" t="s">
        <v>184</v>
      </c>
      <c r="C531" s="63">
        <v>11000</v>
      </c>
      <c r="D531" s="63">
        <v>0</v>
      </c>
      <c r="E531" s="63">
        <f t="shared" si="17"/>
        <v>0</v>
      </c>
      <c r="F531" s="64">
        <f t="shared" si="18"/>
        <v>11000</v>
      </c>
    </row>
    <row r="532" spans="1:6" s="68" customFormat="1" x14ac:dyDescent="0.25">
      <c r="A532" s="189">
        <v>329</v>
      </c>
      <c r="B532" s="190" t="s">
        <v>155</v>
      </c>
      <c r="C532" s="63">
        <v>1500</v>
      </c>
      <c r="D532" s="63">
        <v>0</v>
      </c>
      <c r="E532" s="63">
        <f t="shared" si="17"/>
        <v>0</v>
      </c>
      <c r="F532" s="64">
        <f t="shared" si="18"/>
        <v>1500</v>
      </c>
    </row>
    <row r="533" spans="1:6" s="68" customFormat="1" ht="23.25" x14ac:dyDescent="0.25">
      <c r="A533" s="193">
        <v>3291</v>
      </c>
      <c r="B533" s="195" t="s">
        <v>156</v>
      </c>
      <c r="C533" s="63">
        <v>0</v>
      </c>
      <c r="D533" s="63">
        <v>0</v>
      </c>
      <c r="E533" s="63" t="e">
        <f t="shared" ref="E533:E596" si="19">D533/C533*100</f>
        <v>#DIV/0!</v>
      </c>
      <c r="F533" s="64">
        <f t="shared" ref="F533:F596" si="20">C533+D533</f>
        <v>0</v>
      </c>
    </row>
    <row r="534" spans="1:6" s="68" customFormat="1" x14ac:dyDescent="0.25">
      <c r="A534" s="193">
        <v>3292</v>
      </c>
      <c r="B534" s="195" t="s">
        <v>157</v>
      </c>
      <c r="C534" s="63">
        <v>500</v>
      </c>
      <c r="D534" s="63">
        <v>0</v>
      </c>
      <c r="E534" s="63">
        <f t="shared" si="19"/>
        <v>0</v>
      </c>
      <c r="F534" s="64">
        <f t="shared" si="20"/>
        <v>500</v>
      </c>
    </row>
    <row r="535" spans="1:6" s="68" customFormat="1" x14ac:dyDescent="0.25">
      <c r="A535" s="193">
        <v>3293</v>
      </c>
      <c r="B535" s="195" t="s">
        <v>158</v>
      </c>
      <c r="C535" s="63">
        <v>0</v>
      </c>
      <c r="D535" s="63">
        <v>0</v>
      </c>
      <c r="E535" s="63" t="e">
        <f t="shared" si="19"/>
        <v>#DIV/0!</v>
      </c>
      <c r="F535" s="64">
        <f t="shared" si="20"/>
        <v>0</v>
      </c>
    </row>
    <row r="536" spans="1:6" s="68" customFormat="1" x14ac:dyDescent="0.25">
      <c r="A536" s="193">
        <v>3294</v>
      </c>
      <c r="B536" s="195" t="s">
        <v>159</v>
      </c>
      <c r="C536" s="63">
        <v>0</v>
      </c>
      <c r="D536" s="63">
        <v>0</v>
      </c>
      <c r="E536" s="63" t="e">
        <f t="shared" si="19"/>
        <v>#DIV/0!</v>
      </c>
      <c r="F536" s="64">
        <f t="shared" si="20"/>
        <v>0</v>
      </c>
    </row>
    <row r="537" spans="1:6" s="68" customFormat="1" x14ac:dyDescent="0.25">
      <c r="A537" s="193">
        <v>3295</v>
      </c>
      <c r="B537" s="195" t="s">
        <v>160</v>
      </c>
      <c r="C537" s="63">
        <v>0</v>
      </c>
      <c r="D537" s="63">
        <v>0</v>
      </c>
      <c r="E537" s="63" t="e">
        <f t="shared" si="19"/>
        <v>#DIV/0!</v>
      </c>
      <c r="F537" s="64">
        <f t="shared" si="20"/>
        <v>0</v>
      </c>
    </row>
    <row r="538" spans="1:6" s="68" customFormat="1" x14ac:dyDescent="0.25">
      <c r="A538" s="193">
        <v>3296</v>
      </c>
      <c r="B538" s="195" t="s">
        <v>161</v>
      </c>
      <c r="C538" s="63">
        <v>0</v>
      </c>
      <c r="D538" s="63">
        <v>0</v>
      </c>
      <c r="E538" s="63" t="e">
        <f t="shared" si="19"/>
        <v>#DIV/0!</v>
      </c>
      <c r="F538" s="64">
        <f t="shared" si="20"/>
        <v>0</v>
      </c>
    </row>
    <row r="539" spans="1:6" s="68" customFormat="1" x14ac:dyDescent="0.25">
      <c r="A539" s="193">
        <v>3299</v>
      </c>
      <c r="B539" s="195" t="s">
        <v>162</v>
      </c>
      <c r="C539" s="63">
        <v>1000</v>
      </c>
      <c r="D539" s="63">
        <v>0</v>
      </c>
      <c r="E539" s="63">
        <f t="shared" si="19"/>
        <v>0</v>
      </c>
      <c r="F539" s="64">
        <f t="shared" si="20"/>
        <v>1000</v>
      </c>
    </row>
    <row r="540" spans="1:6" s="68" customFormat="1" x14ac:dyDescent="0.25">
      <c r="A540" s="187">
        <v>34</v>
      </c>
      <c r="B540" s="188" t="s">
        <v>73</v>
      </c>
      <c r="C540" s="63">
        <v>0</v>
      </c>
      <c r="D540" s="63">
        <v>0</v>
      </c>
      <c r="E540" s="63" t="e">
        <f t="shared" si="19"/>
        <v>#DIV/0!</v>
      </c>
      <c r="F540" s="64">
        <f t="shared" si="20"/>
        <v>0</v>
      </c>
    </row>
    <row r="541" spans="1:6" s="68" customFormat="1" x14ac:dyDescent="0.25">
      <c r="A541" s="189">
        <v>343</v>
      </c>
      <c r="B541" s="190" t="s">
        <v>163</v>
      </c>
      <c r="C541" s="63">
        <v>0</v>
      </c>
      <c r="D541" s="63">
        <v>0</v>
      </c>
      <c r="E541" s="63" t="e">
        <f t="shared" si="19"/>
        <v>#DIV/0!</v>
      </c>
      <c r="F541" s="64">
        <f t="shared" si="20"/>
        <v>0</v>
      </c>
    </row>
    <row r="542" spans="1:6" s="68" customFormat="1" x14ac:dyDescent="0.25">
      <c r="A542" s="193">
        <v>3431</v>
      </c>
      <c r="B542" s="196" t="s">
        <v>164</v>
      </c>
      <c r="C542" s="63">
        <v>0</v>
      </c>
      <c r="D542" s="63">
        <v>0</v>
      </c>
      <c r="E542" s="63" t="e">
        <f t="shared" si="19"/>
        <v>#DIV/0!</v>
      </c>
      <c r="F542" s="64">
        <f t="shared" si="20"/>
        <v>0</v>
      </c>
    </row>
    <row r="543" spans="1:6" s="68" customFormat="1" x14ac:dyDescent="0.25">
      <c r="A543" s="193">
        <v>3433</v>
      </c>
      <c r="B543" s="195" t="s">
        <v>165</v>
      </c>
      <c r="C543" s="63">
        <v>0</v>
      </c>
      <c r="D543" s="63">
        <v>0</v>
      </c>
      <c r="E543" s="63" t="e">
        <f t="shared" si="19"/>
        <v>#DIV/0!</v>
      </c>
      <c r="F543" s="64">
        <f t="shared" si="20"/>
        <v>0</v>
      </c>
    </row>
    <row r="544" spans="1:6" s="68" customFormat="1" x14ac:dyDescent="0.25">
      <c r="A544" s="187">
        <v>4</v>
      </c>
      <c r="B544" s="188" t="s">
        <v>35</v>
      </c>
      <c r="C544" s="63">
        <v>3000</v>
      </c>
      <c r="D544" s="63">
        <v>0</v>
      </c>
      <c r="E544" s="63">
        <f t="shared" si="19"/>
        <v>0</v>
      </c>
      <c r="F544" s="64">
        <f t="shared" si="20"/>
        <v>3000</v>
      </c>
    </row>
    <row r="545" spans="1:6" s="68" customFormat="1" ht="26.25" x14ac:dyDescent="0.25">
      <c r="A545" s="187">
        <v>42</v>
      </c>
      <c r="B545" s="188" t="s">
        <v>75</v>
      </c>
      <c r="C545" s="63">
        <v>3000</v>
      </c>
      <c r="D545" s="63">
        <v>0</v>
      </c>
      <c r="E545" s="63">
        <f t="shared" si="19"/>
        <v>0</v>
      </c>
      <c r="F545" s="64">
        <f t="shared" si="20"/>
        <v>3000</v>
      </c>
    </row>
    <row r="546" spans="1:6" s="68" customFormat="1" x14ac:dyDescent="0.25">
      <c r="A546" s="189">
        <v>421</v>
      </c>
      <c r="B546" s="190" t="s">
        <v>168</v>
      </c>
      <c r="C546" s="63">
        <v>2000</v>
      </c>
      <c r="D546" s="63">
        <v>0</v>
      </c>
      <c r="E546" s="63">
        <f t="shared" si="19"/>
        <v>0</v>
      </c>
      <c r="F546" s="64">
        <f t="shared" si="20"/>
        <v>2000</v>
      </c>
    </row>
    <row r="547" spans="1:6" s="68" customFormat="1" x14ac:dyDescent="0.25">
      <c r="A547" s="193">
        <v>4212</v>
      </c>
      <c r="B547" s="199" t="s">
        <v>169</v>
      </c>
      <c r="C547" s="63">
        <v>2000</v>
      </c>
      <c r="D547" s="63">
        <v>0</v>
      </c>
      <c r="E547" s="63">
        <f t="shared" si="19"/>
        <v>0</v>
      </c>
      <c r="F547" s="64">
        <f t="shared" si="20"/>
        <v>2000</v>
      </c>
    </row>
    <row r="548" spans="1:6" s="68" customFormat="1" x14ac:dyDescent="0.25">
      <c r="A548" s="189">
        <v>422</v>
      </c>
      <c r="B548" s="190" t="s">
        <v>170</v>
      </c>
      <c r="C548" s="63">
        <v>1000</v>
      </c>
      <c r="D548" s="63">
        <v>0</v>
      </c>
      <c r="E548" s="63">
        <f t="shared" si="19"/>
        <v>0</v>
      </c>
      <c r="F548" s="64">
        <f t="shared" si="20"/>
        <v>1000</v>
      </c>
    </row>
    <row r="549" spans="1:6" s="68" customFormat="1" x14ac:dyDescent="0.25">
      <c r="A549" s="193">
        <v>4221</v>
      </c>
      <c r="B549" s="199" t="s">
        <v>171</v>
      </c>
      <c r="C549" s="63">
        <v>0</v>
      </c>
      <c r="D549" s="63">
        <v>0</v>
      </c>
      <c r="E549" s="63" t="e">
        <f t="shared" si="19"/>
        <v>#DIV/0!</v>
      </c>
      <c r="F549" s="64">
        <f t="shared" si="20"/>
        <v>0</v>
      </c>
    </row>
    <row r="550" spans="1:6" s="68" customFormat="1" x14ac:dyDescent="0.25">
      <c r="A550" s="193">
        <v>4226</v>
      </c>
      <c r="B550" s="199" t="s">
        <v>172</v>
      </c>
      <c r="C550" s="63">
        <v>0</v>
      </c>
      <c r="D550" s="63">
        <v>0</v>
      </c>
      <c r="E550" s="63" t="e">
        <f t="shared" si="19"/>
        <v>#DIV/0!</v>
      </c>
      <c r="F550" s="64">
        <f t="shared" si="20"/>
        <v>0</v>
      </c>
    </row>
    <row r="551" spans="1:6" s="68" customFormat="1" x14ac:dyDescent="0.25">
      <c r="A551" s="193">
        <v>4227</v>
      </c>
      <c r="B551" s="195" t="s">
        <v>173</v>
      </c>
      <c r="C551" s="63">
        <v>1000</v>
      </c>
      <c r="D551" s="63">
        <v>0</v>
      </c>
      <c r="E551" s="63">
        <f t="shared" si="19"/>
        <v>0</v>
      </c>
      <c r="F551" s="64">
        <f t="shared" si="20"/>
        <v>1000</v>
      </c>
    </row>
    <row r="552" spans="1:6" s="68" customFormat="1" ht="26.25" x14ac:dyDescent="0.25">
      <c r="A552" s="189">
        <v>424</v>
      </c>
      <c r="B552" s="190" t="s">
        <v>174</v>
      </c>
      <c r="C552" s="63">
        <v>0</v>
      </c>
      <c r="D552" s="63">
        <v>0</v>
      </c>
      <c r="E552" s="63" t="e">
        <f t="shared" si="19"/>
        <v>#DIV/0!</v>
      </c>
      <c r="F552" s="64">
        <f t="shared" si="20"/>
        <v>0</v>
      </c>
    </row>
    <row r="553" spans="1:6" s="68" customFormat="1" x14ac:dyDescent="0.25">
      <c r="A553" s="193">
        <v>4241</v>
      </c>
      <c r="B553" s="195" t="s">
        <v>175</v>
      </c>
      <c r="C553" s="63">
        <v>0</v>
      </c>
      <c r="D553" s="63">
        <v>0</v>
      </c>
      <c r="E553" s="63" t="e">
        <f t="shared" si="19"/>
        <v>#DIV/0!</v>
      </c>
      <c r="F553" s="64">
        <f t="shared" si="20"/>
        <v>0</v>
      </c>
    </row>
    <row r="554" spans="1:6" s="68" customFormat="1" x14ac:dyDescent="0.25">
      <c r="A554" s="202">
        <v>922</v>
      </c>
      <c r="B554" s="203" t="s">
        <v>187</v>
      </c>
      <c r="C554" s="63">
        <v>0</v>
      </c>
      <c r="D554" s="63">
        <v>0</v>
      </c>
      <c r="E554" s="63" t="e">
        <f t="shared" si="19"/>
        <v>#DIV/0!</v>
      </c>
      <c r="F554" s="64">
        <f t="shared" si="20"/>
        <v>0</v>
      </c>
    </row>
    <row r="555" spans="1:6" s="68" customFormat="1" x14ac:dyDescent="0.25">
      <c r="A555" s="197" t="s">
        <v>190</v>
      </c>
      <c r="B555" s="198" t="s">
        <v>191</v>
      </c>
      <c r="C555" s="63">
        <v>1500</v>
      </c>
      <c r="D555" s="63">
        <v>0</v>
      </c>
      <c r="E555" s="63">
        <f t="shared" si="19"/>
        <v>0</v>
      </c>
      <c r="F555" s="64">
        <f t="shared" si="20"/>
        <v>1500</v>
      </c>
    </row>
    <row r="556" spans="1:6" s="68" customFormat="1" ht="26.25" x14ac:dyDescent="0.25">
      <c r="A556" s="185" t="s">
        <v>124</v>
      </c>
      <c r="B556" s="186" t="s">
        <v>748</v>
      </c>
      <c r="C556" s="63">
        <v>1500</v>
      </c>
      <c r="D556" s="63">
        <v>0</v>
      </c>
      <c r="E556" s="63">
        <f t="shared" si="19"/>
        <v>0</v>
      </c>
      <c r="F556" s="64">
        <f t="shared" si="20"/>
        <v>1500</v>
      </c>
    </row>
    <row r="557" spans="1:6" s="68" customFormat="1" x14ac:dyDescent="0.25">
      <c r="A557" s="187">
        <v>3</v>
      </c>
      <c r="B557" s="188" t="s">
        <v>32</v>
      </c>
      <c r="C557" s="63">
        <v>1500</v>
      </c>
      <c r="D557" s="63">
        <v>0</v>
      </c>
      <c r="E557" s="63">
        <f t="shared" si="19"/>
        <v>0</v>
      </c>
      <c r="F557" s="64">
        <f t="shared" si="20"/>
        <v>1500</v>
      </c>
    </row>
    <row r="558" spans="1:6" s="68" customFormat="1" x14ac:dyDescent="0.25">
      <c r="A558" s="187">
        <v>31</v>
      </c>
      <c r="B558" s="188" t="s">
        <v>33</v>
      </c>
      <c r="C558" s="63">
        <v>0</v>
      </c>
      <c r="D558" s="63">
        <v>0</v>
      </c>
      <c r="E558" s="63" t="e">
        <f t="shared" si="19"/>
        <v>#DIV/0!</v>
      </c>
      <c r="F558" s="64">
        <f t="shared" si="20"/>
        <v>0</v>
      </c>
    </row>
    <row r="559" spans="1:6" s="68" customFormat="1" x14ac:dyDescent="0.25">
      <c r="A559" s="189">
        <v>311</v>
      </c>
      <c r="B559" s="190" t="s">
        <v>125</v>
      </c>
      <c r="C559" s="63">
        <v>0</v>
      </c>
      <c r="D559" s="63">
        <v>0</v>
      </c>
      <c r="E559" s="63" t="e">
        <f t="shared" si="19"/>
        <v>#DIV/0!</v>
      </c>
      <c r="F559" s="64">
        <f t="shared" si="20"/>
        <v>0</v>
      </c>
    </row>
    <row r="560" spans="1:6" s="68" customFormat="1" x14ac:dyDescent="0.25">
      <c r="A560" s="191">
        <v>3111</v>
      </c>
      <c r="B560" s="192" t="s">
        <v>126</v>
      </c>
      <c r="C560" s="63">
        <v>0</v>
      </c>
      <c r="D560" s="63">
        <v>0</v>
      </c>
      <c r="E560" s="63" t="e">
        <f t="shared" si="19"/>
        <v>#DIV/0!</v>
      </c>
      <c r="F560" s="64">
        <f t="shared" si="20"/>
        <v>0</v>
      </c>
    </row>
    <row r="561" spans="1:6" s="68" customFormat="1" x14ac:dyDescent="0.25">
      <c r="A561" s="191">
        <v>3113</v>
      </c>
      <c r="B561" s="192" t="s">
        <v>127</v>
      </c>
      <c r="C561" s="63">
        <v>0</v>
      </c>
      <c r="D561" s="63">
        <v>0</v>
      </c>
      <c r="E561" s="63" t="e">
        <f t="shared" si="19"/>
        <v>#DIV/0!</v>
      </c>
      <c r="F561" s="64">
        <f t="shared" si="20"/>
        <v>0</v>
      </c>
    </row>
    <row r="562" spans="1:6" s="68" customFormat="1" x14ac:dyDescent="0.25">
      <c r="A562" s="191">
        <v>3114</v>
      </c>
      <c r="B562" s="192" t="s">
        <v>128</v>
      </c>
      <c r="C562" s="63">
        <v>0</v>
      </c>
      <c r="D562" s="63">
        <v>0</v>
      </c>
      <c r="E562" s="63" t="e">
        <f t="shared" si="19"/>
        <v>#DIV/0!</v>
      </c>
      <c r="F562" s="64">
        <f t="shared" si="20"/>
        <v>0</v>
      </c>
    </row>
    <row r="563" spans="1:6" s="68" customFormat="1" x14ac:dyDescent="0.25">
      <c r="A563" s="189">
        <v>312</v>
      </c>
      <c r="B563" s="190" t="s">
        <v>129</v>
      </c>
      <c r="C563" s="63">
        <v>0</v>
      </c>
      <c r="D563" s="63">
        <v>0</v>
      </c>
      <c r="E563" s="63" t="e">
        <f t="shared" si="19"/>
        <v>#DIV/0!</v>
      </c>
      <c r="F563" s="64">
        <f t="shared" si="20"/>
        <v>0</v>
      </c>
    </row>
    <row r="564" spans="1:6" s="68" customFormat="1" x14ac:dyDescent="0.25">
      <c r="A564" s="191">
        <v>3121</v>
      </c>
      <c r="B564" s="192" t="s">
        <v>129</v>
      </c>
      <c r="C564" s="63">
        <v>0</v>
      </c>
      <c r="D564" s="63">
        <v>0</v>
      </c>
      <c r="E564" s="63" t="e">
        <f t="shared" si="19"/>
        <v>#DIV/0!</v>
      </c>
      <c r="F564" s="64">
        <f t="shared" si="20"/>
        <v>0</v>
      </c>
    </row>
    <row r="565" spans="1:6" s="68" customFormat="1" x14ac:dyDescent="0.25">
      <c r="A565" s="189">
        <v>313</v>
      </c>
      <c r="B565" s="190" t="s">
        <v>130</v>
      </c>
      <c r="C565" s="63">
        <v>0</v>
      </c>
      <c r="D565" s="63">
        <v>0</v>
      </c>
      <c r="E565" s="63" t="e">
        <f t="shared" si="19"/>
        <v>#DIV/0!</v>
      </c>
      <c r="F565" s="64">
        <f t="shared" si="20"/>
        <v>0</v>
      </c>
    </row>
    <row r="566" spans="1:6" s="68" customFormat="1" x14ac:dyDescent="0.25">
      <c r="A566" s="191">
        <v>3132</v>
      </c>
      <c r="B566" s="192" t="s">
        <v>131</v>
      </c>
      <c r="C566" s="63">
        <v>0</v>
      </c>
      <c r="D566" s="63">
        <v>0</v>
      </c>
      <c r="E566" s="63" t="e">
        <f t="shared" si="19"/>
        <v>#DIV/0!</v>
      </c>
      <c r="F566" s="64">
        <f t="shared" si="20"/>
        <v>0</v>
      </c>
    </row>
    <row r="567" spans="1:6" s="68" customFormat="1" ht="22.5" x14ac:dyDescent="0.25">
      <c r="A567" s="191">
        <v>3133</v>
      </c>
      <c r="B567" s="192" t="s">
        <v>132</v>
      </c>
      <c r="C567" s="63">
        <v>0</v>
      </c>
      <c r="D567" s="63">
        <v>0</v>
      </c>
      <c r="E567" s="63" t="e">
        <f t="shared" si="19"/>
        <v>#DIV/0!</v>
      </c>
      <c r="F567" s="64">
        <f t="shared" si="20"/>
        <v>0</v>
      </c>
    </row>
    <row r="568" spans="1:6" s="68" customFormat="1" x14ac:dyDescent="0.25">
      <c r="A568" s="187">
        <v>32</v>
      </c>
      <c r="B568" s="188" t="s">
        <v>34</v>
      </c>
      <c r="C568" s="63">
        <v>1500</v>
      </c>
      <c r="D568" s="63">
        <v>0</v>
      </c>
      <c r="E568" s="63">
        <f t="shared" si="19"/>
        <v>0</v>
      </c>
      <c r="F568" s="64">
        <f t="shared" si="20"/>
        <v>1500</v>
      </c>
    </row>
    <row r="569" spans="1:6" s="68" customFormat="1" x14ac:dyDescent="0.25">
      <c r="A569" s="189">
        <v>321</v>
      </c>
      <c r="B569" s="190" t="s">
        <v>133</v>
      </c>
      <c r="C569" s="63">
        <v>0</v>
      </c>
      <c r="D569" s="63">
        <v>0</v>
      </c>
      <c r="E569" s="63" t="e">
        <f t="shared" si="19"/>
        <v>#DIV/0!</v>
      </c>
      <c r="F569" s="64">
        <f t="shared" si="20"/>
        <v>0</v>
      </c>
    </row>
    <row r="570" spans="1:6" s="68" customFormat="1" x14ac:dyDescent="0.25">
      <c r="A570" s="191">
        <v>3211</v>
      </c>
      <c r="B570" s="192" t="s">
        <v>134</v>
      </c>
      <c r="C570" s="63">
        <v>0</v>
      </c>
      <c r="D570" s="63">
        <v>0</v>
      </c>
      <c r="E570" s="63" t="e">
        <f t="shared" si="19"/>
        <v>#DIV/0!</v>
      </c>
      <c r="F570" s="64">
        <f t="shared" si="20"/>
        <v>0</v>
      </c>
    </row>
    <row r="571" spans="1:6" s="68" customFormat="1" x14ac:dyDescent="0.25">
      <c r="A571" s="193">
        <v>3212</v>
      </c>
      <c r="B571" s="194" t="s">
        <v>135</v>
      </c>
      <c r="C571" s="63">
        <v>0</v>
      </c>
      <c r="D571" s="63">
        <v>0</v>
      </c>
      <c r="E571" s="63" t="e">
        <f t="shared" si="19"/>
        <v>#DIV/0!</v>
      </c>
      <c r="F571" s="64">
        <f t="shared" si="20"/>
        <v>0</v>
      </c>
    </row>
    <row r="572" spans="1:6" s="68" customFormat="1" x14ac:dyDescent="0.25">
      <c r="A572" s="193">
        <v>3213</v>
      </c>
      <c r="B572" s="194" t="s">
        <v>136</v>
      </c>
      <c r="C572" s="63">
        <v>0</v>
      </c>
      <c r="D572" s="63">
        <v>0</v>
      </c>
      <c r="E572" s="63" t="e">
        <f t="shared" si="19"/>
        <v>#DIV/0!</v>
      </c>
      <c r="F572" s="64">
        <f t="shared" si="20"/>
        <v>0</v>
      </c>
    </row>
    <row r="573" spans="1:6" s="68" customFormat="1" x14ac:dyDescent="0.25">
      <c r="A573" s="193">
        <v>3214</v>
      </c>
      <c r="B573" s="194" t="s">
        <v>137</v>
      </c>
      <c r="C573" s="63">
        <v>0</v>
      </c>
      <c r="D573" s="63">
        <v>0</v>
      </c>
      <c r="E573" s="63" t="e">
        <f t="shared" si="19"/>
        <v>#DIV/0!</v>
      </c>
      <c r="F573" s="64">
        <f t="shared" si="20"/>
        <v>0</v>
      </c>
    </row>
    <row r="574" spans="1:6" s="68" customFormat="1" x14ac:dyDescent="0.25">
      <c r="A574" s="189">
        <v>322</v>
      </c>
      <c r="B574" s="190" t="s">
        <v>138</v>
      </c>
      <c r="C574" s="63">
        <v>0</v>
      </c>
      <c r="D574" s="63">
        <v>0</v>
      </c>
      <c r="E574" s="63" t="e">
        <f t="shared" si="19"/>
        <v>#DIV/0!</v>
      </c>
      <c r="F574" s="64">
        <f t="shared" si="20"/>
        <v>0</v>
      </c>
    </row>
    <row r="575" spans="1:6" s="68" customFormat="1" x14ac:dyDescent="0.25">
      <c r="A575" s="193">
        <v>3221</v>
      </c>
      <c r="B575" s="194" t="s">
        <v>139</v>
      </c>
      <c r="C575" s="63">
        <v>0</v>
      </c>
      <c r="D575" s="63">
        <v>0</v>
      </c>
      <c r="E575" s="63" t="e">
        <f t="shared" si="19"/>
        <v>#DIV/0!</v>
      </c>
      <c r="F575" s="64">
        <f t="shared" si="20"/>
        <v>0</v>
      </c>
    </row>
    <row r="576" spans="1:6" s="68" customFormat="1" x14ac:dyDescent="0.25">
      <c r="A576" s="193">
        <v>3222</v>
      </c>
      <c r="B576" s="194" t="s">
        <v>140</v>
      </c>
      <c r="C576" s="63">
        <v>0</v>
      </c>
      <c r="D576" s="63">
        <v>0</v>
      </c>
      <c r="E576" s="63" t="e">
        <f t="shared" si="19"/>
        <v>#DIV/0!</v>
      </c>
      <c r="F576" s="64">
        <f t="shared" si="20"/>
        <v>0</v>
      </c>
    </row>
    <row r="577" spans="1:6" s="68" customFormat="1" x14ac:dyDescent="0.25">
      <c r="A577" s="193">
        <v>3223</v>
      </c>
      <c r="B577" s="194" t="s">
        <v>141</v>
      </c>
      <c r="C577" s="63">
        <v>0</v>
      </c>
      <c r="D577" s="63">
        <v>0</v>
      </c>
      <c r="E577" s="63" t="e">
        <f t="shared" si="19"/>
        <v>#DIV/0!</v>
      </c>
      <c r="F577" s="64">
        <f t="shared" si="20"/>
        <v>0</v>
      </c>
    </row>
    <row r="578" spans="1:6" s="68" customFormat="1" x14ac:dyDescent="0.25">
      <c r="A578" s="193">
        <v>3224</v>
      </c>
      <c r="B578" s="194" t="s">
        <v>142</v>
      </c>
      <c r="C578" s="63">
        <v>0</v>
      </c>
      <c r="D578" s="63">
        <v>0</v>
      </c>
      <c r="E578" s="63" t="e">
        <f t="shared" si="19"/>
        <v>#DIV/0!</v>
      </c>
      <c r="F578" s="64">
        <f t="shared" si="20"/>
        <v>0</v>
      </c>
    </row>
    <row r="579" spans="1:6" s="68" customFormat="1" x14ac:dyDescent="0.25">
      <c r="A579" s="193">
        <v>3225</v>
      </c>
      <c r="B579" s="194" t="s">
        <v>143</v>
      </c>
      <c r="C579" s="63">
        <v>0</v>
      </c>
      <c r="D579" s="63">
        <v>0</v>
      </c>
      <c r="E579" s="63" t="e">
        <f t="shared" si="19"/>
        <v>#DIV/0!</v>
      </c>
      <c r="F579" s="64">
        <f t="shared" si="20"/>
        <v>0</v>
      </c>
    </row>
    <row r="580" spans="1:6" s="68" customFormat="1" x14ac:dyDescent="0.25">
      <c r="A580" s="193">
        <v>3227</v>
      </c>
      <c r="B580" s="194" t="s">
        <v>144</v>
      </c>
      <c r="C580" s="63">
        <v>0</v>
      </c>
      <c r="D580" s="63">
        <v>0</v>
      </c>
      <c r="E580" s="63" t="e">
        <f t="shared" si="19"/>
        <v>#DIV/0!</v>
      </c>
      <c r="F580" s="64">
        <f t="shared" si="20"/>
        <v>0</v>
      </c>
    </row>
    <row r="581" spans="1:6" s="68" customFormat="1" x14ac:dyDescent="0.25">
      <c r="A581" s="189">
        <v>323</v>
      </c>
      <c r="B581" s="190" t="s">
        <v>145</v>
      </c>
      <c r="C581" s="63">
        <v>0</v>
      </c>
      <c r="D581" s="63">
        <v>0</v>
      </c>
      <c r="E581" s="63" t="e">
        <f t="shared" si="19"/>
        <v>#DIV/0!</v>
      </c>
      <c r="F581" s="64">
        <f t="shared" si="20"/>
        <v>0</v>
      </c>
    </row>
    <row r="582" spans="1:6" s="68" customFormat="1" x14ac:dyDescent="0.25">
      <c r="A582" s="193">
        <v>3231</v>
      </c>
      <c r="B582" s="194" t="s">
        <v>146</v>
      </c>
      <c r="C582" s="63">
        <v>0</v>
      </c>
      <c r="D582" s="63">
        <v>0</v>
      </c>
      <c r="E582" s="63" t="e">
        <f t="shared" si="19"/>
        <v>#DIV/0!</v>
      </c>
      <c r="F582" s="64">
        <f t="shared" si="20"/>
        <v>0</v>
      </c>
    </row>
    <row r="583" spans="1:6" s="68" customFormat="1" x14ac:dyDescent="0.25">
      <c r="A583" s="193">
        <v>3232</v>
      </c>
      <c r="B583" s="194" t="s">
        <v>147</v>
      </c>
      <c r="C583" s="63">
        <v>0</v>
      </c>
      <c r="D583" s="63">
        <v>0</v>
      </c>
      <c r="E583" s="63" t="e">
        <f t="shared" si="19"/>
        <v>#DIV/0!</v>
      </c>
      <c r="F583" s="64">
        <f t="shared" si="20"/>
        <v>0</v>
      </c>
    </row>
    <row r="584" spans="1:6" s="68" customFormat="1" x14ac:dyDescent="0.25">
      <c r="A584" s="193">
        <v>3233</v>
      </c>
      <c r="B584" s="194" t="s">
        <v>148</v>
      </c>
      <c r="C584" s="63">
        <v>0</v>
      </c>
      <c r="D584" s="63">
        <v>0</v>
      </c>
      <c r="E584" s="63" t="e">
        <f t="shared" si="19"/>
        <v>#DIV/0!</v>
      </c>
      <c r="F584" s="64">
        <f t="shared" si="20"/>
        <v>0</v>
      </c>
    </row>
    <row r="585" spans="1:6" s="68" customFormat="1" x14ac:dyDescent="0.25">
      <c r="A585" s="193">
        <v>3234</v>
      </c>
      <c r="B585" s="195" t="s">
        <v>149</v>
      </c>
      <c r="C585" s="63">
        <v>0</v>
      </c>
      <c r="D585" s="63">
        <v>0</v>
      </c>
      <c r="E585" s="63" t="e">
        <f t="shared" si="19"/>
        <v>#DIV/0!</v>
      </c>
      <c r="F585" s="64">
        <f t="shared" si="20"/>
        <v>0</v>
      </c>
    </row>
    <row r="586" spans="1:6" s="68" customFormat="1" x14ac:dyDescent="0.25">
      <c r="A586" s="193">
        <v>3235</v>
      </c>
      <c r="B586" s="195" t="s">
        <v>150</v>
      </c>
      <c r="C586" s="63">
        <v>0</v>
      </c>
      <c r="D586" s="63">
        <v>0</v>
      </c>
      <c r="E586" s="63" t="e">
        <f t="shared" si="19"/>
        <v>#DIV/0!</v>
      </c>
      <c r="F586" s="64">
        <f t="shared" si="20"/>
        <v>0</v>
      </c>
    </row>
    <row r="587" spans="1:6" s="68" customFormat="1" x14ac:dyDescent="0.25">
      <c r="A587" s="193">
        <v>3236</v>
      </c>
      <c r="B587" s="195" t="s">
        <v>151</v>
      </c>
      <c r="C587" s="63">
        <v>0</v>
      </c>
      <c r="D587" s="63">
        <v>0</v>
      </c>
      <c r="E587" s="63" t="e">
        <f t="shared" si="19"/>
        <v>#DIV/0!</v>
      </c>
      <c r="F587" s="64">
        <f t="shared" si="20"/>
        <v>0</v>
      </c>
    </row>
    <row r="588" spans="1:6" s="68" customFormat="1" x14ac:dyDescent="0.25">
      <c r="A588" s="193">
        <v>3237</v>
      </c>
      <c r="B588" s="195" t="s">
        <v>152</v>
      </c>
      <c r="C588" s="63">
        <v>0</v>
      </c>
      <c r="D588" s="63">
        <v>0</v>
      </c>
      <c r="E588" s="63" t="e">
        <f t="shared" si="19"/>
        <v>#DIV/0!</v>
      </c>
      <c r="F588" s="64">
        <f t="shared" si="20"/>
        <v>0</v>
      </c>
    </row>
    <row r="589" spans="1:6" s="68" customFormat="1" x14ac:dyDescent="0.25">
      <c r="A589" s="193">
        <v>3238</v>
      </c>
      <c r="B589" s="195" t="s">
        <v>153</v>
      </c>
      <c r="C589" s="63">
        <v>0</v>
      </c>
      <c r="D589" s="63">
        <v>0</v>
      </c>
      <c r="E589" s="63" t="e">
        <f t="shared" si="19"/>
        <v>#DIV/0!</v>
      </c>
      <c r="F589" s="64">
        <f t="shared" si="20"/>
        <v>0</v>
      </c>
    </row>
    <row r="590" spans="1:6" s="68" customFormat="1" x14ac:dyDescent="0.25">
      <c r="A590" s="193">
        <v>3239</v>
      </c>
      <c r="B590" s="195" t="s">
        <v>154</v>
      </c>
      <c r="C590" s="63">
        <v>0</v>
      </c>
      <c r="D590" s="63">
        <v>0</v>
      </c>
      <c r="E590" s="63" t="e">
        <f t="shared" si="19"/>
        <v>#DIV/0!</v>
      </c>
      <c r="F590" s="64">
        <f t="shared" si="20"/>
        <v>0</v>
      </c>
    </row>
    <row r="591" spans="1:6" s="68" customFormat="1" x14ac:dyDescent="0.25">
      <c r="A591" s="189">
        <v>329</v>
      </c>
      <c r="B591" s="190" t="s">
        <v>155</v>
      </c>
      <c r="C591" s="63">
        <v>1500</v>
      </c>
      <c r="D591" s="63">
        <v>0</v>
      </c>
      <c r="E591" s="63">
        <f t="shared" si="19"/>
        <v>0</v>
      </c>
      <c r="F591" s="64">
        <f t="shared" si="20"/>
        <v>1500</v>
      </c>
    </row>
    <row r="592" spans="1:6" s="68" customFormat="1" ht="23.25" x14ac:dyDescent="0.25">
      <c r="A592" s="193">
        <v>3291</v>
      </c>
      <c r="B592" s="195" t="s">
        <v>156</v>
      </c>
      <c r="C592" s="63">
        <v>0</v>
      </c>
      <c r="D592" s="63">
        <v>0</v>
      </c>
      <c r="E592" s="63" t="e">
        <f t="shared" si="19"/>
        <v>#DIV/0!</v>
      </c>
      <c r="F592" s="64">
        <f t="shared" si="20"/>
        <v>0</v>
      </c>
    </row>
    <row r="593" spans="1:6" s="68" customFormat="1" x14ac:dyDescent="0.25">
      <c r="A593" s="193">
        <v>3292</v>
      </c>
      <c r="B593" s="195" t="s">
        <v>157</v>
      </c>
      <c r="C593" s="63">
        <v>0</v>
      </c>
      <c r="D593" s="63">
        <v>0</v>
      </c>
      <c r="E593" s="63" t="e">
        <f t="shared" si="19"/>
        <v>#DIV/0!</v>
      </c>
      <c r="F593" s="64">
        <f t="shared" si="20"/>
        <v>0</v>
      </c>
    </row>
    <row r="594" spans="1:6" s="68" customFormat="1" x14ac:dyDescent="0.25">
      <c r="A594" s="193">
        <v>3293</v>
      </c>
      <c r="B594" s="195" t="s">
        <v>158</v>
      </c>
      <c r="C594" s="63">
        <v>0</v>
      </c>
      <c r="D594" s="63">
        <v>0</v>
      </c>
      <c r="E594" s="63" t="e">
        <f t="shared" si="19"/>
        <v>#DIV/0!</v>
      </c>
      <c r="F594" s="64">
        <f t="shared" si="20"/>
        <v>0</v>
      </c>
    </row>
    <row r="595" spans="1:6" s="68" customFormat="1" x14ac:dyDescent="0.25">
      <c r="A595" s="193">
        <v>3294</v>
      </c>
      <c r="B595" s="195" t="s">
        <v>159</v>
      </c>
      <c r="C595" s="63">
        <v>0</v>
      </c>
      <c r="D595" s="63">
        <v>0</v>
      </c>
      <c r="E595" s="63" t="e">
        <f t="shared" si="19"/>
        <v>#DIV/0!</v>
      </c>
      <c r="F595" s="64">
        <f t="shared" si="20"/>
        <v>0</v>
      </c>
    </row>
    <row r="596" spans="1:6" s="68" customFormat="1" x14ac:dyDescent="0.25">
      <c r="A596" s="193">
        <v>3295</v>
      </c>
      <c r="B596" s="195" t="s">
        <v>160</v>
      </c>
      <c r="C596" s="63">
        <v>0</v>
      </c>
      <c r="D596" s="63">
        <v>0</v>
      </c>
      <c r="E596" s="63" t="e">
        <f t="shared" si="19"/>
        <v>#DIV/0!</v>
      </c>
      <c r="F596" s="64">
        <f t="shared" si="20"/>
        <v>0</v>
      </c>
    </row>
    <row r="597" spans="1:6" s="68" customFormat="1" x14ac:dyDescent="0.25">
      <c r="A597" s="193">
        <v>3296</v>
      </c>
      <c r="B597" s="195" t="s">
        <v>161</v>
      </c>
      <c r="C597" s="63">
        <v>0</v>
      </c>
      <c r="D597" s="63">
        <v>0</v>
      </c>
      <c r="E597" s="63" t="e">
        <f t="shared" ref="E597:E660" si="21">D597/C597*100</f>
        <v>#DIV/0!</v>
      </c>
      <c r="F597" s="64">
        <f t="shared" ref="F597:F660" si="22">C597+D597</f>
        <v>0</v>
      </c>
    </row>
    <row r="598" spans="1:6" s="68" customFormat="1" x14ac:dyDescent="0.25">
      <c r="A598" s="193">
        <v>3299</v>
      </c>
      <c r="B598" s="195" t="s">
        <v>162</v>
      </c>
      <c r="C598" s="63">
        <v>1500</v>
      </c>
      <c r="D598" s="63">
        <v>0</v>
      </c>
      <c r="E598" s="63">
        <f t="shared" si="21"/>
        <v>0</v>
      </c>
      <c r="F598" s="64">
        <f t="shared" si="22"/>
        <v>1500</v>
      </c>
    </row>
    <row r="599" spans="1:6" s="68" customFormat="1" x14ac:dyDescent="0.25">
      <c r="A599" s="187">
        <v>34</v>
      </c>
      <c r="B599" s="188" t="s">
        <v>73</v>
      </c>
      <c r="C599" s="63">
        <v>0</v>
      </c>
      <c r="D599" s="63">
        <v>0</v>
      </c>
      <c r="E599" s="63" t="e">
        <f t="shared" si="21"/>
        <v>#DIV/0!</v>
      </c>
      <c r="F599" s="64">
        <f t="shared" si="22"/>
        <v>0</v>
      </c>
    </row>
    <row r="600" spans="1:6" s="68" customFormat="1" x14ac:dyDescent="0.25">
      <c r="A600" s="189">
        <v>343</v>
      </c>
      <c r="B600" s="190" t="s">
        <v>163</v>
      </c>
      <c r="C600" s="63">
        <v>0</v>
      </c>
      <c r="D600" s="63">
        <v>0</v>
      </c>
      <c r="E600" s="63" t="e">
        <f t="shared" si="21"/>
        <v>#DIV/0!</v>
      </c>
      <c r="F600" s="64">
        <f t="shared" si="22"/>
        <v>0</v>
      </c>
    </row>
    <row r="601" spans="1:6" s="68" customFormat="1" x14ac:dyDescent="0.25">
      <c r="A601" s="193">
        <v>3431</v>
      </c>
      <c r="B601" s="196" t="s">
        <v>164</v>
      </c>
      <c r="C601" s="63">
        <v>0</v>
      </c>
      <c r="D601" s="63">
        <v>0</v>
      </c>
      <c r="E601" s="63" t="e">
        <f t="shared" si="21"/>
        <v>#DIV/0!</v>
      </c>
      <c r="F601" s="64">
        <f t="shared" si="22"/>
        <v>0</v>
      </c>
    </row>
    <row r="602" spans="1:6" s="68" customFormat="1" x14ac:dyDescent="0.25">
      <c r="A602" s="193">
        <v>3433</v>
      </c>
      <c r="B602" s="195" t="s">
        <v>165</v>
      </c>
      <c r="C602" s="63">
        <v>0</v>
      </c>
      <c r="D602" s="63">
        <v>0</v>
      </c>
      <c r="E602" s="63" t="e">
        <f t="shared" si="21"/>
        <v>#DIV/0!</v>
      </c>
      <c r="F602" s="64">
        <f t="shared" si="22"/>
        <v>0</v>
      </c>
    </row>
    <row r="603" spans="1:6" s="68" customFormat="1" x14ac:dyDescent="0.25">
      <c r="A603" s="204">
        <v>38</v>
      </c>
      <c r="B603" s="205" t="s">
        <v>74</v>
      </c>
      <c r="C603" s="63">
        <v>0</v>
      </c>
      <c r="D603" s="63">
        <v>0</v>
      </c>
      <c r="E603" s="63" t="e">
        <f t="shared" si="21"/>
        <v>#DIV/0!</v>
      </c>
      <c r="F603" s="64">
        <f t="shared" si="22"/>
        <v>0</v>
      </c>
    </row>
    <row r="604" spans="1:6" s="68" customFormat="1" x14ac:dyDescent="0.25">
      <c r="A604" s="193">
        <v>381</v>
      </c>
      <c r="B604" s="195" t="s">
        <v>185</v>
      </c>
      <c r="C604" s="63">
        <v>0</v>
      </c>
      <c r="D604" s="63">
        <v>0</v>
      </c>
      <c r="E604" s="63" t="e">
        <f t="shared" si="21"/>
        <v>#DIV/0!</v>
      </c>
      <c r="F604" s="64">
        <f t="shared" si="22"/>
        <v>0</v>
      </c>
    </row>
    <row r="605" spans="1:6" s="68" customFormat="1" x14ac:dyDescent="0.25">
      <c r="A605" s="193">
        <v>3812</v>
      </c>
      <c r="B605" s="195" t="s">
        <v>186</v>
      </c>
      <c r="C605" s="63">
        <v>0</v>
      </c>
      <c r="D605" s="63">
        <v>0</v>
      </c>
      <c r="E605" s="63" t="e">
        <f t="shared" si="21"/>
        <v>#DIV/0!</v>
      </c>
      <c r="F605" s="64">
        <f t="shared" si="22"/>
        <v>0</v>
      </c>
    </row>
    <row r="606" spans="1:6" s="68" customFormat="1" x14ac:dyDescent="0.25">
      <c r="A606" s="187">
        <v>4</v>
      </c>
      <c r="B606" s="188" t="s">
        <v>35</v>
      </c>
      <c r="C606" s="63">
        <v>0</v>
      </c>
      <c r="D606" s="63">
        <v>0</v>
      </c>
      <c r="E606" s="63" t="e">
        <f t="shared" si="21"/>
        <v>#DIV/0!</v>
      </c>
      <c r="F606" s="64">
        <f t="shared" si="22"/>
        <v>0</v>
      </c>
    </row>
    <row r="607" spans="1:6" s="68" customFormat="1" ht="26.25" x14ac:dyDescent="0.25">
      <c r="A607" s="187">
        <v>42</v>
      </c>
      <c r="B607" s="188" t="s">
        <v>75</v>
      </c>
      <c r="C607" s="63">
        <v>0</v>
      </c>
      <c r="D607" s="63">
        <v>0</v>
      </c>
      <c r="E607" s="63" t="e">
        <f t="shared" si="21"/>
        <v>#DIV/0!</v>
      </c>
      <c r="F607" s="64">
        <f t="shared" si="22"/>
        <v>0</v>
      </c>
    </row>
    <row r="608" spans="1:6" s="68" customFormat="1" x14ac:dyDescent="0.25">
      <c r="A608" s="189">
        <v>421</v>
      </c>
      <c r="B608" s="190" t="s">
        <v>168</v>
      </c>
      <c r="C608" s="63">
        <v>0</v>
      </c>
      <c r="D608" s="63">
        <v>0</v>
      </c>
      <c r="E608" s="63" t="e">
        <f t="shared" si="21"/>
        <v>#DIV/0!</v>
      </c>
      <c r="F608" s="64">
        <f t="shared" si="22"/>
        <v>0</v>
      </c>
    </row>
    <row r="609" spans="1:6" s="68" customFormat="1" x14ac:dyDescent="0.25">
      <c r="A609" s="193">
        <v>4212</v>
      </c>
      <c r="B609" s="199" t="s">
        <v>169</v>
      </c>
      <c r="C609" s="63">
        <v>0</v>
      </c>
      <c r="D609" s="63">
        <v>0</v>
      </c>
      <c r="E609" s="63" t="e">
        <f t="shared" si="21"/>
        <v>#DIV/0!</v>
      </c>
      <c r="F609" s="64">
        <f t="shared" si="22"/>
        <v>0</v>
      </c>
    </row>
    <row r="610" spans="1:6" s="68" customFormat="1" x14ac:dyDescent="0.25">
      <c r="A610" s="189">
        <v>422</v>
      </c>
      <c r="B610" s="190" t="s">
        <v>170</v>
      </c>
      <c r="C610" s="63">
        <v>0</v>
      </c>
      <c r="D610" s="63">
        <v>0</v>
      </c>
      <c r="E610" s="63" t="e">
        <f t="shared" si="21"/>
        <v>#DIV/0!</v>
      </c>
      <c r="F610" s="64">
        <f t="shared" si="22"/>
        <v>0</v>
      </c>
    </row>
    <row r="611" spans="1:6" s="68" customFormat="1" x14ac:dyDescent="0.25">
      <c r="A611" s="193">
        <v>4221</v>
      </c>
      <c r="B611" s="199" t="s">
        <v>171</v>
      </c>
      <c r="C611" s="63">
        <v>0</v>
      </c>
      <c r="D611" s="63">
        <v>0</v>
      </c>
      <c r="E611" s="63" t="e">
        <f t="shared" si="21"/>
        <v>#DIV/0!</v>
      </c>
      <c r="F611" s="64">
        <f t="shared" si="22"/>
        <v>0</v>
      </c>
    </row>
    <row r="612" spans="1:6" s="68" customFormat="1" x14ac:dyDescent="0.25">
      <c r="A612" s="193">
        <v>4226</v>
      </c>
      <c r="B612" s="199" t="s">
        <v>172</v>
      </c>
      <c r="C612" s="63">
        <v>0</v>
      </c>
      <c r="D612" s="63">
        <v>0</v>
      </c>
      <c r="E612" s="63" t="e">
        <f t="shared" si="21"/>
        <v>#DIV/0!</v>
      </c>
      <c r="F612" s="64">
        <f t="shared" si="22"/>
        <v>0</v>
      </c>
    </row>
    <row r="613" spans="1:6" s="68" customFormat="1" x14ac:dyDescent="0.25">
      <c r="A613" s="193">
        <v>4227</v>
      </c>
      <c r="B613" s="195" t="s">
        <v>173</v>
      </c>
      <c r="C613" s="63">
        <v>0</v>
      </c>
      <c r="D613" s="63">
        <v>0</v>
      </c>
      <c r="E613" s="63" t="e">
        <f t="shared" si="21"/>
        <v>#DIV/0!</v>
      </c>
      <c r="F613" s="64">
        <f t="shared" si="22"/>
        <v>0</v>
      </c>
    </row>
    <row r="614" spans="1:6" s="68" customFormat="1" ht="26.25" x14ac:dyDescent="0.25">
      <c r="A614" s="189">
        <v>424</v>
      </c>
      <c r="B614" s="190" t="s">
        <v>174</v>
      </c>
      <c r="C614" s="63">
        <v>0</v>
      </c>
      <c r="D614" s="63">
        <v>0</v>
      </c>
      <c r="E614" s="63" t="e">
        <f t="shared" si="21"/>
        <v>#DIV/0!</v>
      </c>
      <c r="F614" s="64">
        <f t="shared" si="22"/>
        <v>0</v>
      </c>
    </row>
    <row r="615" spans="1:6" s="68" customFormat="1" x14ac:dyDescent="0.25">
      <c r="A615" s="193">
        <v>4241</v>
      </c>
      <c r="B615" s="195" t="s">
        <v>175</v>
      </c>
      <c r="C615" s="63">
        <v>0</v>
      </c>
      <c r="D615" s="63">
        <v>0</v>
      </c>
      <c r="E615" s="63" t="e">
        <f t="shared" si="21"/>
        <v>#DIV/0!</v>
      </c>
      <c r="F615" s="64">
        <f t="shared" si="22"/>
        <v>0</v>
      </c>
    </row>
    <row r="616" spans="1:6" s="68" customFormat="1" x14ac:dyDescent="0.25">
      <c r="A616" s="202">
        <v>922</v>
      </c>
      <c r="B616" s="203" t="s">
        <v>187</v>
      </c>
      <c r="C616" s="63">
        <v>0</v>
      </c>
      <c r="D616" s="63">
        <v>0</v>
      </c>
      <c r="E616" s="63" t="e">
        <f t="shared" si="21"/>
        <v>#DIV/0!</v>
      </c>
      <c r="F616" s="64">
        <f t="shared" si="22"/>
        <v>0</v>
      </c>
    </row>
    <row r="617" spans="1:6" s="68" customFormat="1" x14ac:dyDescent="0.25">
      <c r="A617" s="197" t="s">
        <v>193</v>
      </c>
      <c r="B617" s="198" t="s">
        <v>194</v>
      </c>
      <c r="C617" s="63">
        <v>275</v>
      </c>
      <c r="D617" s="63">
        <v>0</v>
      </c>
      <c r="E617" s="63">
        <f t="shared" si="21"/>
        <v>0</v>
      </c>
      <c r="F617" s="64">
        <f t="shared" si="22"/>
        <v>275</v>
      </c>
    </row>
    <row r="618" spans="1:6" s="68" customFormat="1" ht="26.25" x14ac:dyDescent="0.25">
      <c r="A618" s="185" t="s">
        <v>124</v>
      </c>
      <c r="B618" s="186" t="s">
        <v>748</v>
      </c>
      <c r="C618" s="63">
        <v>275</v>
      </c>
      <c r="D618" s="63">
        <v>0</v>
      </c>
      <c r="E618" s="63">
        <f t="shared" si="21"/>
        <v>0</v>
      </c>
      <c r="F618" s="64">
        <f t="shared" si="22"/>
        <v>275</v>
      </c>
    </row>
    <row r="619" spans="1:6" s="68" customFormat="1" x14ac:dyDescent="0.25">
      <c r="A619" s="187">
        <v>3</v>
      </c>
      <c r="B619" s="188" t="s">
        <v>32</v>
      </c>
      <c r="C619" s="63">
        <v>275</v>
      </c>
      <c r="D619" s="63">
        <v>0</v>
      </c>
      <c r="E619" s="63">
        <f t="shared" si="21"/>
        <v>0</v>
      </c>
      <c r="F619" s="64">
        <f t="shared" si="22"/>
        <v>275</v>
      </c>
    </row>
    <row r="620" spans="1:6" s="68" customFormat="1" x14ac:dyDescent="0.25">
      <c r="A620" s="187">
        <v>31</v>
      </c>
      <c r="B620" s="188" t="s">
        <v>33</v>
      </c>
      <c r="C620" s="63">
        <v>0</v>
      </c>
      <c r="D620" s="63">
        <v>0</v>
      </c>
      <c r="E620" s="63" t="e">
        <f t="shared" si="21"/>
        <v>#DIV/0!</v>
      </c>
      <c r="F620" s="64">
        <f t="shared" si="22"/>
        <v>0</v>
      </c>
    </row>
    <row r="621" spans="1:6" s="68" customFormat="1" x14ac:dyDescent="0.25">
      <c r="A621" s="189">
        <v>311</v>
      </c>
      <c r="B621" s="190" t="s">
        <v>125</v>
      </c>
      <c r="C621" s="63">
        <v>0</v>
      </c>
      <c r="D621" s="63">
        <v>0</v>
      </c>
      <c r="E621" s="63" t="e">
        <f t="shared" si="21"/>
        <v>#DIV/0!</v>
      </c>
      <c r="F621" s="64">
        <f t="shared" si="22"/>
        <v>0</v>
      </c>
    </row>
    <row r="622" spans="1:6" s="68" customFormat="1" x14ac:dyDescent="0.25">
      <c r="A622" s="191">
        <v>3111</v>
      </c>
      <c r="B622" s="192" t="s">
        <v>126</v>
      </c>
      <c r="C622" s="63">
        <v>0</v>
      </c>
      <c r="D622" s="63">
        <v>0</v>
      </c>
      <c r="E622" s="63" t="e">
        <f t="shared" si="21"/>
        <v>#DIV/0!</v>
      </c>
      <c r="F622" s="64">
        <f t="shared" si="22"/>
        <v>0</v>
      </c>
    </row>
    <row r="623" spans="1:6" s="68" customFormat="1" x14ac:dyDescent="0.25">
      <c r="A623" s="191">
        <v>3113</v>
      </c>
      <c r="B623" s="192" t="s">
        <v>127</v>
      </c>
      <c r="C623" s="63">
        <v>0</v>
      </c>
      <c r="D623" s="63">
        <v>0</v>
      </c>
      <c r="E623" s="63" t="e">
        <f t="shared" si="21"/>
        <v>#DIV/0!</v>
      </c>
      <c r="F623" s="64">
        <f t="shared" si="22"/>
        <v>0</v>
      </c>
    </row>
    <row r="624" spans="1:6" s="68" customFormat="1" x14ac:dyDescent="0.25">
      <c r="A624" s="191">
        <v>3114</v>
      </c>
      <c r="B624" s="192" t="s">
        <v>128</v>
      </c>
      <c r="C624" s="63">
        <v>0</v>
      </c>
      <c r="D624" s="63">
        <v>0</v>
      </c>
      <c r="E624" s="63" t="e">
        <f t="shared" si="21"/>
        <v>#DIV/0!</v>
      </c>
      <c r="F624" s="64">
        <f t="shared" si="22"/>
        <v>0</v>
      </c>
    </row>
    <row r="625" spans="1:6" s="68" customFormat="1" x14ac:dyDescent="0.25">
      <c r="A625" s="189">
        <v>312</v>
      </c>
      <c r="B625" s="190" t="s">
        <v>129</v>
      </c>
      <c r="C625" s="63">
        <v>0</v>
      </c>
      <c r="D625" s="63">
        <v>0</v>
      </c>
      <c r="E625" s="63" t="e">
        <f t="shared" si="21"/>
        <v>#DIV/0!</v>
      </c>
      <c r="F625" s="64">
        <f t="shared" si="22"/>
        <v>0</v>
      </c>
    </row>
    <row r="626" spans="1:6" s="68" customFormat="1" x14ac:dyDescent="0.25">
      <c r="A626" s="191">
        <v>3121</v>
      </c>
      <c r="B626" s="192" t="s">
        <v>129</v>
      </c>
      <c r="C626" s="63">
        <v>0</v>
      </c>
      <c r="D626" s="63">
        <v>0</v>
      </c>
      <c r="E626" s="63" t="e">
        <f t="shared" si="21"/>
        <v>#DIV/0!</v>
      </c>
      <c r="F626" s="64">
        <f t="shared" si="22"/>
        <v>0</v>
      </c>
    </row>
    <row r="627" spans="1:6" s="68" customFormat="1" x14ac:dyDescent="0.25">
      <c r="A627" s="189">
        <v>313</v>
      </c>
      <c r="B627" s="190" t="s">
        <v>130</v>
      </c>
      <c r="C627" s="63">
        <v>0</v>
      </c>
      <c r="D627" s="63">
        <v>0</v>
      </c>
      <c r="E627" s="63" t="e">
        <f t="shared" si="21"/>
        <v>#DIV/0!</v>
      </c>
      <c r="F627" s="64">
        <f t="shared" si="22"/>
        <v>0</v>
      </c>
    </row>
    <row r="628" spans="1:6" s="68" customFormat="1" x14ac:dyDescent="0.25">
      <c r="A628" s="191">
        <v>3132</v>
      </c>
      <c r="B628" s="192" t="s">
        <v>131</v>
      </c>
      <c r="C628" s="63">
        <v>0</v>
      </c>
      <c r="D628" s="63">
        <v>0</v>
      </c>
      <c r="E628" s="63" t="e">
        <f t="shared" si="21"/>
        <v>#DIV/0!</v>
      </c>
      <c r="F628" s="64">
        <f t="shared" si="22"/>
        <v>0</v>
      </c>
    </row>
    <row r="629" spans="1:6" s="68" customFormat="1" ht="22.5" x14ac:dyDescent="0.25">
      <c r="A629" s="191">
        <v>3133</v>
      </c>
      <c r="B629" s="192" t="s">
        <v>132</v>
      </c>
      <c r="C629" s="63">
        <v>0</v>
      </c>
      <c r="D629" s="63">
        <v>0</v>
      </c>
      <c r="E629" s="63" t="e">
        <f t="shared" si="21"/>
        <v>#DIV/0!</v>
      </c>
      <c r="F629" s="64">
        <f t="shared" si="22"/>
        <v>0</v>
      </c>
    </row>
    <row r="630" spans="1:6" s="68" customFormat="1" x14ac:dyDescent="0.25">
      <c r="A630" s="187">
        <v>32</v>
      </c>
      <c r="B630" s="188" t="s">
        <v>34</v>
      </c>
      <c r="C630" s="63">
        <v>0</v>
      </c>
      <c r="D630" s="63">
        <v>0</v>
      </c>
      <c r="E630" s="63" t="e">
        <f t="shared" si="21"/>
        <v>#DIV/0!</v>
      </c>
      <c r="F630" s="64">
        <f t="shared" si="22"/>
        <v>0</v>
      </c>
    </row>
    <row r="631" spans="1:6" s="68" customFormat="1" x14ac:dyDescent="0.25">
      <c r="A631" s="189">
        <v>321</v>
      </c>
      <c r="B631" s="190" t="s">
        <v>133</v>
      </c>
      <c r="C631" s="63">
        <v>0</v>
      </c>
      <c r="D631" s="63">
        <v>0</v>
      </c>
      <c r="E631" s="63" t="e">
        <f t="shared" si="21"/>
        <v>#DIV/0!</v>
      </c>
      <c r="F631" s="64">
        <f t="shared" si="22"/>
        <v>0</v>
      </c>
    </row>
    <row r="632" spans="1:6" s="68" customFormat="1" x14ac:dyDescent="0.25">
      <c r="A632" s="191">
        <v>3211</v>
      </c>
      <c r="B632" s="192" t="s">
        <v>134</v>
      </c>
      <c r="C632" s="63">
        <v>0</v>
      </c>
      <c r="D632" s="63">
        <v>0</v>
      </c>
      <c r="E632" s="63" t="e">
        <f t="shared" si="21"/>
        <v>#DIV/0!</v>
      </c>
      <c r="F632" s="64">
        <f t="shared" si="22"/>
        <v>0</v>
      </c>
    </row>
    <row r="633" spans="1:6" s="68" customFormat="1" x14ac:dyDescent="0.25">
      <c r="A633" s="193">
        <v>3212</v>
      </c>
      <c r="B633" s="194" t="s">
        <v>135</v>
      </c>
      <c r="C633" s="63">
        <v>0</v>
      </c>
      <c r="D633" s="63">
        <v>0</v>
      </c>
      <c r="E633" s="63" t="e">
        <f t="shared" si="21"/>
        <v>#DIV/0!</v>
      </c>
      <c r="F633" s="64">
        <f t="shared" si="22"/>
        <v>0</v>
      </c>
    </row>
    <row r="634" spans="1:6" s="68" customFormat="1" x14ac:dyDescent="0.25">
      <c r="A634" s="193">
        <v>3213</v>
      </c>
      <c r="B634" s="194" t="s">
        <v>136</v>
      </c>
      <c r="C634" s="63">
        <v>0</v>
      </c>
      <c r="D634" s="63">
        <v>0</v>
      </c>
      <c r="E634" s="63" t="e">
        <f t="shared" si="21"/>
        <v>#DIV/0!</v>
      </c>
      <c r="F634" s="64">
        <f t="shared" si="22"/>
        <v>0</v>
      </c>
    </row>
    <row r="635" spans="1:6" s="68" customFormat="1" x14ac:dyDescent="0.25">
      <c r="A635" s="193">
        <v>3214</v>
      </c>
      <c r="B635" s="194" t="s">
        <v>137</v>
      </c>
      <c r="C635" s="63">
        <v>0</v>
      </c>
      <c r="D635" s="63">
        <v>0</v>
      </c>
      <c r="E635" s="63" t="e">
        <f t="shared" si="21"/>
        <v>#DIV/0!</v>
      </c>
      <c r="F635" s="64">
        <f t="shared" si="22"/>
        <v>0</v>
      </c>
    </row>
    <row r="636" spans="1:6" s="68" customFormat="1" x14ac:dyDescent="0.25">
      <c r="A636" s="189">
        <v>322</v>
      </c>
      <c r="B636" s="190" t="s">
        <v>138</v>
      </c>
      <c r="C636" s="63">
        <v>0</v>
      </c>
      <c r="D636" s="63">
        <v>0</v>
      </c>
      <c r="E636" s="63" t="e">
        <f t="shared" si="21"/>
        <v>#DIV/0!</v>
      </c>
      <c r="F636" s="64">
        <f t="shared" si="22"/>
        <v>0</v>
      </c>
    </row>
    <row r="637" spans="1:6" s="68" customFormat="1" x14ac:dyDescent="0.25">
      <c r="A637" s="193">
        <v>3221</v>
      </c>
      <c r="B637" s="194" t="s">
        <v>139</v>
      </c>
      <c r="C637" s="63">
        <v>0</v>
      </c>
      <c r="D637" s="63">
        <v>0</v>
      </c>
      <c r="E637" s="63" t="e">
        <f t="shared" si="21"/>
        <v>#DIV/0!</v>
      </c>
      <c r="F637" s="64">
        <f t="shared" si="22"/>
        <v>0</v>
      </c>
    </row>
    <row r="638" spans="1:6" s="68" customFormat="1" x14ac:dyDescent="0.25">
      <c r="A638" s="193">
        <v>3222</v>
      </c>
      <c r="B638" s="194" t="s">
        <v>140</v>
      </c>
      <c r="C638" s="63">
        <v>0</v>
      </c>
      <c r="D638" s="63">
        <v>0</v>
      </c>
      <c r="E638" s="63" t="e">
        <f t="shared" si="21"/>
        <v>#DIV/0!</v>
      </c>
      <c r="F638" s="64">
        <f t="shared" si="22"/>
        <v>0</v>
      </c>
    </row>
    <row r="639" spans="1:6" s="68" customFormat="1" x14ac:dyDescent="0.25">
      <c r="A639" s="193">
        <v>3223</v>
      </c>
      <c r="B639" s="194" t="s">
        <v>141</v>
      </c>
      <c r="C639" s="63">
        <v>0</v>
      </c>
      <c r="D639" s="63">
        <v>0</v>
      </c>
      <c r="E639" s="63" t="e">
        <f t="shared" si="21"/>
        <v>#DIV/0!</v>
      </c>
      <c r="F639" s="64">
        <f t="shared" si="22"/>
        <v>0</v>
      </c>
    </row>
    <row r="640" spans="1:6" s="68" customFormat="1" x14ac:dyDescent="0.25">
      <c r="A640" s="193">
        <v>3224</v>
      </c>
      <c r="B640" s="194" t="s">
        <v>142</v>
      </c>
      <c r="C640" s="63">
        <v>0</v>
      </c>
      <c r="D640" s="63">
        <v>0</v>
      </c>
      <c r="E640" s="63" t="e">
        <f t="shared" si="21"/>
        <v>#DIV/0!</v>
      </c>
      <c r="F640" s="64">
        <f t="shared" si="22"/>
        <v>0</v>
      </c>
    </row>
    <row r="641" spans="1:6" s="68" customFormat="1" x14ac:dyDescent="0.25">
      <c r="A641" s="193">
        <v>3225</v>
      </c>
      <c r="B641" s="194" t="s">
        <v>143</v>
      </c>
      <c r="C641" s="63">
        <v>0</v>
      </c>
      <c r="D641" s="63">
        <v>0</v>
      </c>
      <c r="E641" s="63" t="e">
        <f t="shared" si="21"/>
        <v>#DIV/0!</v>
      </c>
      <c r="F641" s="64">
        <f t="shared" si="22"/>
        <v>0</v>
      </c>
    </row>
    <row r="642" spans="1:6" s="68" customFormat="1" x14ac:dyDescent="0.25">
      <c r="A642" s="193">
        <v>3227</v>
      </c>
      <c r="B642" s="194" t="s">
        <v>144</v>
      </c>
      <c r="C642" s="63">
        <v>0</v>
      </c>
      <c r="D642" s="63">
        <v>0</v>
      </c>
      <c r="E642" s="63" t="e">
        <f t="shared" si="21"/>
        <v>#DIV/0!</v>
      </c>
      <c r="F642" s="64">
        <f t="shared" si="22"/>
        <v>0</v>
      </c>
    </row>
    <row r="643" spans="1:6" s="68" customFormat="1" x14ac:dyDescent="0.25">
      <c r="A643" s="189">
        <v>323</v>
      </c>
      <c r="B643" s="190" t="s">
        <v>145</v>
      </c>
      <c r="C643" s="63">
        <v>0</v>
      </c>
      <c r="D643" s="63">
        <v>0</v>
      </c>
      <c r="E643" s="63" t="e">
        <f t="shared" si="21"/>
        <v>#DIV/0!</v>
      </c>
      <c r="F643" s="64">
        <f t="shared" si="22"/>
        <v>0</v>
      </c>
    </row>
    <row r="644" spans="1:6" s="68" customFormat="1" x14ac:dyDescent="0.25">
      <c r="A644" s="193">
        <v>3231</v>
      </c>
      <c r="B644" s="194" t="s">
        <v>146</v>
      </c>
      <c r="C644" s="63">
        <v>0</v>
      </c>
      <c r="D644" s="63">
        <v>0</v>
      </c>
      <c r="E644" s="63" t="e">
        <f t="shared" si="21"/>
        <v>#DIV/0!</v>
      </c>
      <c r="F644" s="64">
        <f t="shared" si="22"/>
        <v>0</v>
      </c>
    </row>
    <row r="645" spans="1:6" s="68" customFormat="1" x14ac:dyDescent="0.25">
      <c r="A645" s="193">
        <v>3232</v>
      </c>
      <c r="B645" s="194" t="s">
        <v>147</v>
      </c>
      <c r="C645" s="63">
        <v>0</v>
      </c>
      <c r="D645" s="63">
        <v>0</v>
      </c>
      <c r="E645" s="63" t="e">
        <f t="shared" si="21"/>
        <v>#DIV/0!</v>
      </c>
      <c r="F645" s="64">
        <f t="shared" si="22"/>
        <v>0</v>
      </c>
    </row>
    <row r="646" spans="1:6" s="68" customFormat="1" x14ac:dyDescent="0.25">
      <c r="A646" s="193">
        <v>3233</v>
      </c>
      <c r="B646" s="194" t="s">
        <v>148</v>
      </c>
      <c r="C646" s="63">
        <v>0</v>
      </c>
      <c r="D646" s="63">
        <v>0</v>
      </c>
      <c r="E646" s="63" t="e">
        <f t="shared" si="21"/>
        <v>#DIV/0!</v>
      </c>
      <c r="F646" s="64">
        <f t="shared" si="22"/>
        <v>0</v>
      </c>
    </row>
    <row r="647" spans="1:6" s="68" customFormat="1" x14ac:dyDescent="0.25">
      <c r="A647" s="193">
        <v>3234</v>
      </c>
      <c r="B647" s="195" t="s">
        <v>149</v>
      </c>
      <c r="C647" s="63">
        <v>0</v>
      </c>
      <c r="D647" s="63">
        <v>0</v>
      </c>
      <c r="E647" s="63" t="e">
        <f t="shared" si="21"/>
        <v>#DIV/0!</v>
      </c>
      <c r="F647" s="64">
        <f t="shared" si="22"/>
        <v>0</v>
      </c>
    </row>
    <row r="648" spans="1:6" s="68" customFormat="1" x14ac:dyDescent="0.25">
      <c r="A648" s="193">
        <v>3235</v>
      </c>
      <c r="B648" s="195" t="s">
        <v>150</v>
      </c>
      <c r="C648" s="63">
        <v>0</v>
      </c>
      <c r="D648" s="63">
        <v>0</v>
      </c>
      <c r="E648" s="63" t="e">
        <f t="shared" si="21"/>
        <v>#DIV/0!</v>
      </c>
      <c r="F648" s="64">
        <f t="shared" si="22"/>
        <v>0</v>
      </c>
    </row>
    <row r="649" spans="1:6" s="68" customFormat="1" x14ac:dyDescent="0.25">
      <c r="A649" s="193">
        <v>3236</v>
      </c>
      <c r="B649" s="195" t="s">
        <v>151</v>
      </c>
      <c r="C649" s="63">
        <v>0</v>
      </c>
      <c r="D649" s="63">
        <v>0</v>
      </c>
      <c r="E649" s="63" t="e">
        <f t="shared" si="21"/>
        <v>#DIV/0!</v>
      </c>
      <c r="F649" s="64">
        <f t="shared" si="22"/>
        <v>0</v>
      </c>
    </row>
    <row r="650" spans="1:6" s="68" customFormat="1" x14ac:dyDescent="0.25">
      <c r="A650" s="193">
        <v>3237</v>
      </c>
      <c r="B650" s="195" t="s">
        <v>152</v>
      </c>
      <c r="C650" s="63">
        <v>0</v>
      </c>
      <c r="D650" s="63">
        <v>0</v>
      </c>
      <c r="E650" s="63" t="e">
        <f t="shared" si="21"/>
        <v>#DIV/0!</v>
      </c>
      <c r="F650" s="64">
        <f t="shared" si="22"/>
        <v>0</v>
      </c>
    </row>
    <row r="651" spans="1:6" s="68" customFormat="1" x14ac:dyDescent="0.25">
      <c r="A651" s="193">
        <v>3238</v>
      </c>
      <c r="B651" s="195" t="s">
        <v>153</v>
      </c>
      <c r="C651" s="63">
        <v>0</v>
      </c>
      <c r="D651" s="63">
        <v>0</v>
      </c>
      <c r="E651" s="63" t="e">
        <f t="shared" si="21"/>
        <v>#DIV/0!</v>
      </c>
      <c r="F651" s="64">
        <f t="shared" si="22"/>
        <v>0</v>
      </c>
    </row>
    <row r="652" spans="1:6" s="68" customFormat="1" x14ac:dyDescent="0.25">
      <c r="A652" s="193">
        <v>3239</v>
      </c>
      <c r="B652" s="195" t="s">
        <v>154</v>
      </c>
      <c r="C652" s="63">
        <v>0</v>
      </c>
      <c r="D652" s="63">
        <v>0</v>
      </c>
      <c r="E652" s="63" t="e">
        <f t="shared" si="21"/>
        <v>#DIV/0!</v>
      </c>
      <c r="F652" s="64">
        <f t="shared" si="22"/>
        <v>0</v>
      </c>
    </row>
    <row r="653" spans="1:6" s="68" customFormat="1" x14ac:dyDescent="0.25">
      <c r="A653" s="189">
        <v>329</v>
      </c>
      <c r="B653" s="190" t="s">
        <v>155</v>
      </c>
      <c r="C653" s="63">
        <v>275</v>
      </c>
      <c r="D653" s="63">
        <v>0</v>
      </c>
      <c r="E653" s="63">
        <f t="shared" si="21"/>
        <v>0</v>
      </c>
      <c r="F653" s="64">
        <f t="shared" si="22"/>
        <v>275</v>
      </c>
    </row>
    <row r="654" spans="1:6" s="68" customFormat="1" ht="26.25" customHeight="1" x14ac:dyDescent="0.25">
      <c r="A654" s="193">
        <v>3291</v>
      </c>
      <c r="B654" s="195" t="s">
        <v>156</v>
      </c>
      <c r="C654" s="63">
        <v>0</v>
      </c>
      <c r="D654" s="63">
        <v>0</v>
      </c>
      <c r="E654" s="63" t="e">
        <f t="shared" si="21"/>
        <v>#DIV/0!</v>
      </c>
      <c r="F654" s="64">
        <f t="shared" si="22"/>
        <v>0</v>
      </c>
    </row>
    <row r="655" spans="1:6" s="68" customFormat="1" x14ac:dyDescent="0.25">
      <c r="A655" s="193">
        <v>3292</v>
      </c>
      <c r="B655" s="195" t="s">
        <v>157</v>
      </c>
      <c r="C655" s="63">
        <v>0</v>
      </c>
      <c r="D655" s="63">
        <v>0</v>
      </c>
      <c r="E655" s="63" t="e">
        <f t="shared" si="21"/>
        <v>#DIV/0!</v>
      </c>
      <c r="F655" s="64">
        <f t="shared" si="22"/>
        <v>0</v>
      </c>
    </row>
    <row r="656" spans="1:6" s="68" customFormat="1" x14ac:dyDescent="0.25">
      <c r="A656" s="193">
        <v>3293</v>
      </c>
      <c r="B656" s="195" t="s">
        <v>158</v>
      </c>
      <c r="C656" s="63">
        <v>0</v>
      </c>
      <c r="D656" s="63">
        <v>0</v>
      </c>
      <c r="E656" s="63" t="e">
        <f t="shared" si="21"/>
        <v>#DIV/0!</v>
      </c>
      <c r="F656" s="64">
        <f t="shared" si="22"/>
        <v>0</v>
      </c>
    </row>
    <row r="657" spans="1:6" s="68" customFormat="1" x14ac:dyDescent="0.25">
      <c r="A657" s="193">
        <v>3294</v>
      </c>
      <c r="B657" s="195" t="s">
        <v>159</v>
      </c>
      <c r="C657" s="63">
        <v>0</v>
      </c>
      <c r="D657" s="63">
        <v>0</v>
      </c>
      <c r="E657" s="63" t="e">
        <f t="shared" si="21"/>
        <v>#DIV/0!</v>
      </c>
      <c r="F657" s="64">
        <f t="shared" si="22"/>
        <v>0</v>
      </c>
    </row>
    <row r="658" spans="1:6" s="68" customFormat="1" x14ac:dyDescent="0.25">
      <c r="A658" s="193">
        <v>3295</v>
      </c>
      <c r="B658" s="195" t="s">
        <v>160</v>
      </c>
      <c r="C658" s="63">
        <v>0</v>
      </c>
      <c r="D658" s="63">
        <v>0</v>
      </c>
      <c r="E658" s="63" t="e">
        <f t="shared" si="21"/>
        <v>#DIV/0!</v>
      </c>
      <c r="F658" s="64">
        <f t="shared" si="22"/>
        <v>0</v>
      </c>
    </row>
    <row r="659" spans="1:6" s="68" customFormat="1" x14ac:dyDescent="0.25">
      <c r="A659" s="193">
        <v>3296</v>
      </c>
      <c r="B659" s="195" t="s">
        <v>161</v>
      </c>
      <c r="C659" s="63">
        <v>0</v>
      </c>
      <c r="D659" s="63">
        <v>0</v>
      </c>
      <c r="E659" s="63" t="e">
        <f t="shared" si="21"/>
        <v>#DIV/0!</v>
      </c>
      <c r="F659" s="64">
        <f t="shared" si="22"/>
        <v>0</v>
      </c>
    </row>
    <row r="660" spans="1:6" s="68" customFormat="1" x14ac:dyDescent="0.25">
      <c r="A660" s="193">
        <v>3299</v>
      </c>
      <c r="B660" s="195" t="s">
        <v>162</v>
      </c>
      <c r="C660" s="63">
        <v>275</v>
      </c>
      <c r="D660" s="63">
        <v>0</v>
      </c>
      <c r="E660" s="63">
        <f t="shared" si="21"/>
        <v>0</v>
      </c>
      <c r="F660" s="64">
        <f t="shared" si="22"/>
        <v>275</v>
      </c>
    </row>
    <row r="661" spans="1:6" s="68" customFormat="1" ht="26.25" x14ac:dyDescent="0.25">
      <c r="A661" s="197" t="s">
        <v>195</v>
      </c>
      <c r="B661" s="198" t="s">
        <v>196</v>
      </c>
      <c r="C661" s="63">
        <v>13750</v>
      </c>
      <c r="D661" s="63">
        <v>0</v>
      </c>
      <c r="E661" s="63">
        <f t="shared" ref="E661:E724" si="23">D661/C661*100</f>
        <v>0</v>
      </c>
      <c r="F661" s="64">
        <f t="shared" ref="F661:F724" si="24">C661+D661</f>
        <v>13750</v>
      </c>
    </row>
    <row r="662" spans="1:6" s="68" customFormat="1" ht="26.25" x14ac:dyDescent="0.25">
      <c r="A662" s="185" t="s">
        <v>124</v>
      </c>
      <c r="B662" s="186" t="s">
        <v>748</v>
      </c>
      <c r="C662" s="63">
        <f>C663+C694</f>
        <v>13750</v>
      </c>
      <c r="D662" s="63">
        <v>0</v>
      </c>
      <c r="E662" s="63">
        <f t="shared" si="23"/>
        <v>0</v>
      </c>
      <c r="F662" s="64">
        <f t="shared" si="24"/>
        <v>13750</v>
      </c>
    </row>
    <row r="663" spans="1:6" s="68" customFormat="1" x14ac:dyDescent="0.25">
      <c r="A663" s="187">
        <v>3</v>
      </c>
      <c r="B663" s="188" t="s">
        <v>32</v>
      </c>
      <c r="C663" s="63">
        <v>10250</v>
      </c>
      <c r="D663" s="63">
        <v>0</v>
      </c>
      <c r="E663" s="63">
        <f t="shared" si="23"/>
        <v>0</v>
      </c>
      <c r="F663" s="64">
        <f t="shared" si="24"/>
        <v>10250</v>
      </c>
    </row>
    <row r="664" spans="1:6" s="68" customFormat="1" x14ac:dyDescent="0.25">
      <c r="A664" s="187">
        <v>32</v>
      </c>
      <c r="B664" s="188" t="s">
        <v>34</v>
      </c>
      <c r="C664" s="63">
        <f>C665+C669+C676+C686</f>
        <v>10250</v>
      </c>
      <c r="D664" s="63">
        <v>0</v>
      </c>
      <c r="E664" s="63">
        <f t="shared" si="23"/>
        <v>0</v>
      </c>
      <c r="F664" s="64">
        <f t="shared" si="24"/>
        <v>10250</v>
      </c>
    </row>
    <row r="665" spans="1:6" s="68" customFormat="1" x14ac:dyDescent="0.25">
      <c r="A665" s="189">
        <v>321</v>
      </c>
      <c r="B665" s="190" t="s">
        <v>133</v>
      </c>
      <c r="C665" s="63">
        <v>0</v>
      </c>
      <c r="D665" s="63">
        <v>0</v>
      </c>
      <c r="E665" s="63" t="e">
        <f t="shared" si="23"/>
        <v>#DIV/0!</v>
      </c>
      <c r="F665" s="64">
        <f t="shared" si="24"/>
        <v>0</v>
      </c>
    </row>
    <row r="666" spans="1:6" s="68" customFormat="1" x14ac:dyDescent="0.25">
      <c r="A666" s="191">
        <v>3211</v>
      </c>
      <c r="B666" s="192" t="s">
        <v>134</v>
      </c>
      <c r="C666" s="63">
        <v>0</v>
      </c>
      <c r="D666" s="63">
        <v>0</v>
      </c>
      <c r="E666" s="63" t="e">
        <f t="shared" si="23"/>
        <v>#DIV/0!</v>
      </c>
      <c r="F666" s="64">
        <f t="shared" si="24"/>
        <v>0</v>
      </c>
    </row>
    <row r="667" spans="1:6" s="68" customFormat="1" x14ac:dyDescent="0.25">
      <c r="A667" s="193">
        <v>3212</v>
      </c>
      <c r="B667" s="194" t="s">
        <v>135</v>
      </c>
      <c r="C667" s="63">
        <v>0</v>
      </c>
      <c r="D667" s="63">
        <v>0</v>
      </c>
      <c r="E667" s="63" t="e">
        <f t="shared" si="23"/>
        <v>#DIV/0!</v>
      </c>
      <c r="F667" s="64">
        <f t="shared" si="24"/>
        <v>0</v>
      </c>
    </row>
    <row r="668" spans="1:6" s="68" customFormat="1" x14ac:dyDescent="0.25">
      <c r="A668" s="193">
        <v>3213</v>
      </c>
      <c r="B668" s="194" t="s">
        <v>136</v>
      </c>
      <c r="C668" s="63">
        <v>0</v>
      </c>
      <c r="D668" s="63">
        <v>0</v>
      </c>
      <c r="E668" s="63" t="e">
        <f t="shared" si="23"/>
        <v>#DIV/0!</v>
      </c>
      <c r="F668" s="64">
        <f t="shared" si="24"/>
        <v>0</v>
      </c>
    </row>
    <row r="669" spans="1:6" s="68" customFormat="1" x14ac:dyDescent="0.25">
      <c r="A669" s="189">
        <v>322</v>
      </c>
      <c r="B669" s="190" t="s">
        <v>138</v>
      </c>
      <c r="C669" s="63">
        <v>0</v>
      </c>
      <c r="D669" s="63">
        <v>0</v>
      </c>
      <c r="E669" s="63" t="e">
        <f t="shared" si="23"/>
        <v>#DIV/0!</v>
      </c>
      <c r="F669" s="64">
        <f t="shared" si="24"/>
        <v>0</v>
      </c>
    </row>
    <row r="670" spans="1:6" s="68" customFormat="1" x14ac:dyDescent="0.25">
      <c r="A670" s="193">
        <v>3221</v>
      </c>
      <c r="B670" s="194" t="s">
        <v>139</v>
      </c>
      <c r="C670" s="63">
        <v>0</v>
      </c>
      <c r="D670" s="63">
        <v>0</v>
      </c>
      <c r="E670" s="63" t="e">
        <f t="shared" si="23"/>
        <v>#DIV/0!</v>
      </c>
      <c r="F670" s="64">
        <f t="shared" si="24"/>
        <v>0</v>
      </c>
    </row>
    <row r="671" spans="1:6" s="68" customFormat="1" x14ac:dyDescent="0.25">
      <c r="A671" s="193">
        <v>3222</v>
      </c>
      <c r="B671" s="194" t="s">
        <v>140</v>
      </c>
      <c r="C671" s="63">
        <v>0</v>
      </c>
      <c r="D671" s="63">
        <v>0</v>
      </c>
      <c r="E671" s="63" t="e">
        <f t="shared" si="23"/>
        <v>#DIV/0!</v>
      </c>
      <c r="F671" s="64">
        <f t="shared" si="24"/>
        <v>0</v>
      </c>
    </row>
    <row r="672" spans="1:6" s="68" customFormat="1" x14ac:dyDescent="0.25">
      <c r="A672" s="193">
        <v>3223</v>
      </c>
      <c r="B672" s="194" t="s">
        <v>141</v>
      </c>
      <c r="C672" s="63">
        <v>0</v>
      </c>
      <c r="D672" s="63">
        <v>0</v>
      </c>
      <c r="E672" s="63" t="e">
        <f t="shared" si="23"/>
        <v>#DIV/0!</v>
      </c>
      <c r="F672" s="64">
        <f t="shared" si="24"/>
        <v>0</v>
      </c>
    </row>
    <row r="673" spans="1:6" s="68" customFormat="1" x14ac:dyDescent="0.25">
      <c r="A673" s="193">
        <v>3224</v>
      </c>
      <c r="B673" s="194" t="s">
        <v>142</v>
      </c>
      <c r="C673" s="63">
        <v>0</v>
      </c>
      <c r="D673" s="63">
        <v>0</v>
      </c>
      <c r="E673" s="63" t="e">
        <f t="shared" si="23"/>
        <v>#DIV/0!</v>
      </c>
      <c r="F673" s="64">
        <f t="shared" si="24"/>
        <v>0</v>
      </c>
    </row>
    <row r="674" spans="1:6" s="68" customFormat="1" x14ac:dyDescent="0.25">
      <c r="A674" s="193">
        <v>3225</v>
      </c>
      <c r="B674" s="194" t="s">
        <v>143</v>
      </c>
      <c r="C674" s="63">
        <v>0</v>
      </c>
      <c r="D674" s="63">
        <v>0</v>
      </c>
      <c r="E674" s="63" t="e">
        <f t="shared" si="23"/>
        <v>#DIV/0!</v>
      </c>
      <c r="F674" s="64">
        <f t="shared" si="24"/>
        <v>0</v>
      </c>
    </row>
    <row r="675" spans="1:6" s="68" customFormat="1" x14ac:dyDescent="0.25">
      <c r="A675" s="193">
        <v>3227</v>
      </c>
      <c r="B675" s="194" t="s">
        <v>144</v>
      </c>
      <c r="C675" s="63">
        <v>0</v>
      </c>
      <c r="D675" s="63">
        <v>0</v>
      </c>
      <c r="E675" s="63" t="e">
        <f t="shared" si="23"/>
        <v>#DIV/0!</v>
      </c>
      <c r="F675" s="64">
        <f t="shared" si="24"/>
        <v>0</v>
      </c>
    </row>
    <row r="676" spans="1:6" s="68" customFormat="1" x14ac:dyDescent="0.25">
      <c r="A676" s="189">
        <v>323</v>
      </c>
      <c r="B676" s="190" t="s">
        <v>145</v>
      </c>
      <c r="C676" s="63">
        <f>C678+C683</f>
        <v>9250</v>
      </c>
      <c r="D676" s="63">
        <v>0</v>
      </c>
      <c r="E676" s="63">
        <f t="shared" si="23"/>
        <v>0</v>
      </c>
      <c r="F676" s="64">
        <f t="shared" si="24"/>
        <v>9250</v>
      </c>
    </row>
    <row r="677" spans="1:6" s="68" customFormat="1" x14ac:dyDescent="0.25">
      <c r="A677" s="193">
        <v>3231</v>
      </c>
      <c r="B677" s="194" t="s">
        <v>146</v>
      </c>
      <c r="C677" s="63">
        <v>0</v>
      </c>
      <c r="D677" s="63">
        <v>0</v>
      </c>
      <c r="E677" s="63" t="e">
        <f t="shared" si="23"/>
        <v>#DIV/0!</v>
      </c>
      <c r="F677" s="64">
        <f t="shared" si="24"/>
        <v>0</v>
      </c>
    </row>
    <row r="678" spans="1:6" s="68" customFormat="1" x14ac:dyDescent="0.25">
      <c r="A678" s="193">
        <v>3232</v>
      </c>
      <c r="B678" s="194" t="s">
        <v>147</v>
      </c>
      <c r="C678" s="63">
        <v>8500</v>
      </c>
      <c r="D678" s="63">
        <v>0</v>
      </c>
      <c r="E678" s="63">
        <f t="shared" si="23"/>
        <v>0</v>
      </c>
      <c r="F678" s="64">
        <f t="shared" si="24"/>
        <v>8500</v>
      </c>
    </row>
    <row r="679" spans="1:6" s="68" customFormat="1" x14ac:dyDescent="0.25">
      <c r="A679" s="193">
        <v>3233</v>
      </c>
      <c r="B679" s="194" t="s">
        <v>148</v>
      </c>
      <c r="C679" s="63">
        <v>0</v>
      </c>
      <c r="D679" s="63">
        <v>0</v>
      </c>
      <c r="E679" s="63" t="e">
        <f t="shared" si="23"/>
        <v>#DIV/0!</v>
      </c>
      <c r="F679" s="64">
        <f t="shared" si="24"/>
        <v>0</v>
      </c>
    </row>
    <row r="680" spans="1:6" s="68" customFormat="1" x14ac:dyDescent="0.25">
      <c r="A680" s="193">
        <v>3234</v>
      </c>
      <c r="B680" s="195" t="s">
        <v>149</v>
      </c>
      <c r="C680" s="63">
        <v>0</v>
      </c>
      <c r="D680" s="63">
        <v>0</v>
      </c>
      <c r="E680" s="63" t="e">
        <f t="shared" si="23"/>
        <v>#DIV/0!</v>
      </c>
      <c r="F680" s="64">
        <f t="shared" si="24"/>
        <v>0</v>
      </c>
    </row>
    <row r="681" spans="1:6" s="68" customFormat="1" x14ac:dyDescent="0.25">
      <c r="A681" s="193">
        <v>3235</v>
      </c>
      <c r="B681" s="195" t="s">
        <v>150</v>
      </c>
      <c r="C681" s="63">
        <v>0</v>
      </c>
      <c r="D681" s="63">
        <v>0</v>
      </c>
      <c r="E681" s="63" t="e">
        <f t="shared" si="23"/>
        <v>#DIV/0!</v>
      </c>
      <c r="F681" s="64">
        <f t="shared" si="24"/>
        <v>0</v>
      </c>
    </row>
    <row r="682" spans="1:6" s="68" customFormat="1" x14ac:dyDescent="0.25">
      <c r="A682" s="193">
        <v>3236</v>
      </c>
      <c r="B682" s="195" t="s">
        <v>151</v>
      </c>
      <c r="C682" s="63">
        <v>0</v>
      </c>
      <c r="D682" s="63">
        <v>0</v>
      </c>
      <c r="E682" s="63" t="e">
        <f t="shared" si="23"/>
        <v>#DIV/0!</v>
      </c>
      <c r="F682" s="64">
        <f t="shared" si="24"/>
        <v>0</v>
      </c>
    </row>
    <row r="683" spans="1:6" s="68" customFormat="1" x14ac:dyDescent="0.25">
      <c r="A683" s="193">
        <v>3237</v>
      </c>
      <c r="B683" s="195" t="s">
        <v>152</v>
      </c>
      <c r="C683" s="63">
        <v>750</v>
      </c>
      <c r="D683" s="63">
        <v>0</v>
      </c>
      <c r="E683" s="63">
        <f t="shared" si="23"/>
        <v>0</v>
      </c>
      <c r="F683" s="64">
        <f t="shared" si="24"/>
        <v>750</v>
      </c>
    </row>
    <row r="684" spans="1:6" s="68" customFormat="1" x14ac:dyDescent="0.25">
      <c r="A684" s="193">
        <v>3238</v>
      </c>
      <c r="B684" s="195" t="s">
        <v>153</v>
      </c>
      <c r="C684" s="63">
        <v>0</v>
      </c>
      <c r="D684" s="63">
        <v>0</v>
      </c>
      <c r="E684" s="63" t="e">
        <f t="shared" si="23"/>
        <v>#DIV/0!</v>
      </c>
      <c r="F684" s="64">
        <f t="shared" si="24"/>
        <v>0</v>
      </c>
    </row>
    <row r="685" spans="1:6" s="68" customFormat="1" x14ac:dyDescent="0.25">
      <c r="A685" s="193">
        <v>3239</v>
      </c>
      <c r="B685" s="195" t="s">
        <v>154</v>
      </c>
      <c r="C685" s="63">
        <v>0</v>
      </c>
      <c r="D685" s="63">
        <v>0</v>
      </c>
      <c r="E685" s="63" t="e">
        <f t="shared" si="23"/>
        <v>#DIV/0!</v>
      </c>
      <c r="F685" s="64">
        <f t="shared" si="24"/>
        <v>0</v>
      </c>
    </row>
    <row r="686" spans="1:6" s="68" customFormat="1" x14ac:dyDescent="0.25">
      <c r="A686" s="189">
        <v>329</v>
      </c>
      <c r="B686" s="190" t="s">
        <v>155</v>
      </c>
      <c r="C686" s="63">
        <v>1000</v>
      </c>
      <c r="D686" s="63">
        <v>0</v>
      </c>
      <c r="E686" s="63">
        <f t="shared" si="23"/>
        <v>0</v>
      </c>
      <c r="F686" s="64">
        <f t="shared" si="24"/>
        <v>1000</v>
      </c>
    </row>
    <row r="687" spans="1:6" s="68" customFormat="1" ht="23.25" x14ac:dyDescent="0.25">
      <c r="A687" s="193">
        <v>3291</v>
      </c>
      <c r="B687" s="195" t="s">
        <v>156</v>
      </c>
      <c r="C687" s="63">
        <v>0</v>
      </c>
      <c r="D687" s="63">
        <v>0</v>
      </c>
      <c r="E687" s="63" t="e">
        <f t="shared" si="23"/>
        <v>#DIV/0!</v>
      </c>
      <c r="F687" s="64">
        <f t="shared" si="24"/>
        <v>0</v>
      </c>
    </row>
    <row r="688" spans="1:6" s="68" customFormat="1" x14ac:dyDescent="0.25">
      <c r="A688" s="193">
        <v>3292</v>
      </c>
      <c r="B688" s="195" t="s">
        <v>157</v>
      </c>
      <c r="C688" s="63">
        <v>0</v>
      </c>
      <c r="D688" s="63">
        <v>0</v>
      </c>
      <c r="E688" s="63" t="e">
        <f t="shared" si="23"/>
        <v>#DIV/0!</v>
      </c>
      <c r="F688" s="64">
        <f t="shared" si="24"/>
        <v>0</v>
      </c>
    </row>
    <row r="689" spans="1:6" s="68" customFormat="1" x14ac:dyDescent="0.25">
      <c r="A689" s="193">
        <v>3293</v>
      </c>
      <c r="B689" s="195" t="s">
        <v>158</v>
      </c>
      <c r="C689" s="63">
        <v>0</v>
      </c>
      <c r="D689" s="63">
        <v>0</v>
      </c>
      <c r="E689" s="63" t="e">
        <f t="shared" si="23"/>
        <v>#DIV/0!</v>
      </c>
      <c r="F689" s="64">
        <f t="shared" si="24"/>
        <v>0</v>
      </c>
    </row>
    <row r="690" spans="1:6" s="68" customFormat="1" x14ac:dyDescent="0.25">
      <c r="A690" s="193">
        <v>3294</v>
      </c>
      <c r="B690" s="195" t="s">
        <v>159</v>
      </c>
      <c r="C690" s="63">
        <v>0</v>
      </c>
      <c r="D690" s="63">
        <v>0</v>
      </c>
      <c r="E690" s="63" t="e">
        <f t="shared" si="23"/>
        <v>#DIV/0!</v>
      </c>
      <c r="F690" s="64">
        <f t="shared" si="24"/>
        <v>0</v>
      </c>
    </row>
    <row r="691" spans="1:6" s="68" customFormat="1" x14ac:dyDescent="0.25">
      <c r="A691" s="193">
        <v>3295</v>
      </c>
      <c r="B691" s="195" t="s">
        <v>160</v>
      </c>
      <c r="C691" s="63">
        <v>0</v>
      </c>
      <c r="D691" s="63">
        <v>0</v>
      </c>
      <c r="E691" s="63" t="e">
        <f t="shared" si="23"/>
        <v>#DIV/0!</v>
      </c>
      <c r="F691" s="64">
        <f t="shared" si="24"/>
        <v>0</v>
      </c>
    </row>
    <row r="692" spans="1:6" s="68" customFormat="1" x14ac:dyDescent="0.25">
      <c r="A692" s="193">
        <v>3296</v>
      </c>
      <c r="B692" s="195" t="s">
        <v>161</v>
      </c>
      <c r="C692" s="63">
        <v>0</v>
      </c>
      <c r="D692" s="63">
        <v>0</v>
      </c>
      <c r="E692" s="63" t="e">
        <f t="shared" si="23"/>
        <v>#DIV/0!</v>
      </c>
      <c r="F692" s="64">
        <f t="shared" si="24"/>
        <v>0</v>
      </c>
    </row>
    <row r="693" spans="1:6" s="68" customFormat="1" x14ac:dyDescent="0.25">
      <c r="A693" s="193">
        <v>3299</v>
      </c>
      <c r="B693" s="195" t="s">
        <v>162</v>
      </c>
      <c r="C693" s="63">
        <v>1000</v>
      </c>
      <c r="D693" s="63">
        <v>0</v>
      </c>
      <c r="E693" s="63">
        <f t="shared" si="23"/>
        <v>0</v>
      </c>
      <c r="F693" s="64">
        <f t="shared" si="24"/>
        <v>1000</v>
      </c>
    </row>
    <row r="694" spans="1:6" s="68" customFormat="1" x14ac:dyDescent="0.25">
      <c r="A694" s="187">
        <v>4</v>
      </c>
      <c r="B694" s="188" t="s">
        <v>35</v>
      </c>
      <c r="C694" s="63">
        <v>3500</v>
      </c>
      <c r="D694" s="63">
        <v>0</v>
      </c>
      <c r="E694" s="63">
        <f t="shared" si="23"/>
        <v>0</v>
      </c>
      <c r="F694" s="64">
        <f t="shared" si="24"/>
        <v>3500</v>
      </c>
    </row>
    <row r="695" spans="1:6" s="68" customFormat="1" ht="26.25" x14ac:dyDescent="0.25">
      <c r="A695" s="187">
        <v>42</v>
      </c>
      <c r="B695" s="188" t="s">
        <v>75</v>
      </c>
      <c r="C695" s="63">
        <v>3500</v>
      </c>
      <c r="D695" s="63">
        <v>0</v>
      </c>
      <c r="E695" s="63">
        <f t="shared" si="23"/>
        <v>0</v>
      </c>
      <c r="F695" s="64">
        <f t="shared" si="24"/>
        <v>3500</v>
      </c>
    </row>
    <row r="696" spans="1:6" s="68" customFormat="1" x14ac:dyDescent="0.25">
      <c r="A696" s="189">
        <v>421</v>
      </c>
      <c r="B696" s="190" t="s">
        <v>168</v>
      </c>
      <c r="C696" s="63">
        <v>0</v>
      </c>
      <c r="D696" s="63">
        <v>0</v>
      </c>
      <c r="E696" s="63" t="e">
        <f t="shared" si="23"/>
        <v>#DIV/0!</v>
      </c>
      <c r="F696" s="64">
        <f t="shared" si="24"/>
        <v>0</v>
      </c>
    </row>
    <row r="697" spans="1:6" s="68" customFormat="1" x14ac:dyDescent="0.25">
      <c r="A697" s="193">
        <v>4212</v>
      </c>
      <c r="B697" s="199" t="s">
        <v>169</v>
      </c>
      <c r="C697" s="63">
        <v>0</v>
      </c>
      <c r="D697" s="63">
        <v>0</v>
      </c>
      <c r="E697" s="63" t="e">
        <f t="shared" si="23"/>
        <v>#DIV/0!</v>
      </c>
      <c r="F697" s="64">
        <f t="shared" si="24"/>
        <v>0</v>
      </c>
    </row>
    <row r="698" spans="1:6" s="68" customFormat="1" x14ac:dyDescent="0.25">
      <c r="A698" s="189">
        <v>422</v>
      </c>
      <c r="B698" s="190" t="s">
        <v>170</v>
      </c>
      <c r="C698" s="63">
        <v>3500</v>
      </c>
      <c r="D698" s="63">
        <v>0</v>
      </c>
      <c r="E698" s="63">
        <f t="shared" si="23"/>
        <v>0</v>
      </c>
      <c r="F698" s="64">
        <f t="shared" si="24"/>
        <v>3500</v>
      </c>
    </row>
    <row r="699" spans="1:6" s="68" customFormat="1" x14ac:dyDescent="0.25">
      <c r="A699" s="193">
        <v>4221</v>
      </c>
      <c r="B699" s="199" t="s">
        <v>171</v>
      </c>
      <c r="C699" s="63">
        <v>0</v>
      </c>
      <c r="D699" s="63">
        <v>0</v>
      </c>
      <c r="E699" s="63" t="e">
        <f t="shared" si="23"/>
        <v>#DIV/0!</v>
      </c>
      <c r="F699" s="64">
        <f t="shared" si="24"/>
        <v>0</v>
      </c>
    </row>
    <row r="700" spans="1:6" s="68" customFormat="1" x14ac:dyDescent="0.25">
      <c r="A700" s="193">
        <v>4226</v>
      </c>
      <c r="B700" s="199" t="s">
        <v>172</v>
      </c>
      <c r="C700" s="63">
        <v>0</v>
      </c>
      <c r="D700" s="63">
        <v>0</v>
      </c>
      <c r="E700" s="63" t="e">
        <f t="shared" si="23"/>
        <v>#DIV/0!</v>
      </c>
      <c r="F700" s="64">
        <f t="shared" si="24"/>
        <v>0</v>
      </c>
    </row>
    <row r="701" spans="1:6" s="68" customFormat="1" x14ac:dyDescent="0.25">
      <c r="A701" s="193">
        <v>4227</v>
      </c>
      <c r="B701" s="195" t="s">
        <v>173</v>
      </c>
      <c r="C701" s="63">
        <v>3500</v>
      </c>
      <c r="D701" s="63">
        <v>0</v>
      </c>
      <c r="E701" s="63">
        <f t="shared" si="23"/>
        <v>0</v>
      </c>
      <c r="F701" s="64">
        <f t="shared" si="24"/>
        <v>3500</v>
      </c>
    </row>
    <row r="702" spans="1:6" s="68" customFormat="1" ht="26.25" x14ac:dyDescent="0.25">
      <c r="A702" s="189">
        <v>424</v>
      </c>
      <c r="B702" s="190" t="s">
        <v>174</v>
      </c>
      <c r="C702" s="63">
        <v>0</v>
      </c>
      <c r="D702" s="63">
        <v>0</v>
      </c>
      <c r="E702" s="63" t="e">
        <f t="shared" si="23"/>
        <v>#DIV/0!</v>
      </c>
      <c r="F702" s="64">
        <f t="shared" si="24"/>
        <v>0</v>
      </c>
    </row>
    <row r="703" spans="1:6" s="68" customFormat="1" x14ac:dyDescent="0.25">
      <c r="A703" s="193">
        <v>4241</v>
      </c>
      <c r="B703" s="195" t="s">
        <v>175</v>
      </c>
      <c r="C703" s="63">
        <v>0</v>
      </c>
      <c r="D703" s="63">
        <v>0</v>
      </c>
      <c r="E703" s="63" t="e">
        <f t="shared" si="23"/>
        <v>#DIV/0!</v>
      </c>
      <c r="F703" s="64">
        <f t="shared" si="24"/>
        <v>0</v>
      </c>
    </row>
    <row r="704" spans="1:6" s="68" customFormat="1" ht="26.25" x14ac:dyDescent="0.25">
      <c r="A704" s="197" t="s">
        <v>197</v>
      </c>
      <c r="B704" s="198" t="s">
        <v>198</v>
      </c>
      <c r="C704" s="63">
        <v>0</v>
      </c>
      <c r="D704" s="63">
        <v>0</v>
      </c>
      <c r="E704" s="63" t="e">
        <f t="shared" si="23"/>
        <v>#DIV/0!</v>
      </c>
      <c r="F704" s="64">
        <f t="shared" si="24"/>
        <v>0</v>
      </c>
    </row>
    <row r="705" spans="1:6" s="68" customFormat="1" ht="26.25" x14ac:dyDescent="0.25">
      <c r="A705" s="185" t="s">
        <v>124</v>
      </c>
      <c r="B705" s="186" t="s">
        <v>748</v>
      </c>
      <c r="C705" s="63">
        <v>0</v>
      </c>
      <c r="D705" s="63">
        <v>0</v>
      </c>
      <c r="E705" s="63" t="e">
        <f t="shared" si="23"/>
        <v>#DIV/0!</v>
      </c>
      <c r="F705" s="64">
        <f t="shared" si="24"/>
        <v>0</v>
      </c>
    </row>
    <row r="706" spans="1:6" s="68" customFormat="1" x14ac:dyDescent="0.25">
      <c r="A706" s="187">
        <v>3</v>
      </c>
      <c r="B706" s="188" t="s">
        <v>32</v>
      </c>
      <c r="C706" s="63">
        <v>0</v>
      </c>
      <c r="D706" s="63">
        <v>0</v>
      </c>
      <c r="E706" s="63" t="e">
        <f t="shared" si="23"/>
        <v>#DIV/0!</v>
      </c>
      <c r="F706" s="64">
        <f t="shared" si="24"/>
        <v>0</v>
      </c>
    </row>
    <row r="707" spans="1:6" s="68" customFormat="1" x14ac:dyDescent="0.25">
      <c r="A707" s="187">
        <v>32</v>
      </c>
      <c r="B707" s="188" t="s">
        <v>34</v>
      </c>
      <c r="C707" s="63">
        <v>0</v>
      </c>
      <c r="D707" s="63">
        <v>0</v>
      </c>
      <c r="E707" s="63" t="e">
        <f t="shared" si="23"/>
        <v>#DIV/0!</v>
      </c>
      <c r="F707" s="64">
        <f t="shared" si="24"/>
        <v>0</v>
      </c>
    </row>
    <row r="708" spans="1:6" s="68" customFormat="1" x14ac:dyDescent="0.25">
      <c r="A708" s="189">
        <v>322</v>
      </c>
      <c r="B708" s="190" t="s">
        <v>138</v>
      </c>
      <c r="C708" s="63">
        <v>0</v>
      </c>
      <c r="D708" s="63">
        <v>0</v>
      </c>
      <c r="E708" s="63" t="e">
        <f t="shared" si="23"/>
        <v>#DIV/0!</v>
      </c>
      <c r="F708" s="64">
        <f t="shared" si="24"/>
        <v>0</v>
      </c>
    </row>
    <row r="709" spans="1:6" s="68" customFormat="1" x14ac:dyDescent="0.25">
      <c r="A709" s="193">
        <v>3221</v>
      </c>
      <c r="B709" s="194" t="s">
        <v>139</v>
      </c>
      <c r="C709" s="63">
        <v>0</v>
      </c>
      <c r="D709" s="63">
        <v>0</v>
      </c>
      <c r="E709" s="63" t="e">
        <f t="shared" si="23"/>
        <v>#DIV/0!</v>
      </c>
      <c r="F709" s="64">
        <f t="shared" si="24"/>
        <v>0</v>
      </c>
    </row>
    <row r="710" spans="1:6" s="68" customFormat="1" x14ac:dyDescent="0.25">
      <c r="A710" s="193">
        <v>3222</v>
      </c>
      <c r="B710" s="194" t="s">
        <v>140</v>
      </c>
      <c r="C710" s="63">
        <v>0</v>
      </c>
      <c r="D710" s="63">
        <v>0</v>
      </c>
      <c r="E710" s="63" t="e">
        <f t="shared" si="23"/>
        <v>#DIV/0!</v>
      </c>
      <c r="F710" s="64">
        <f t="shared" si="24"/>
        <v>0</v>
      </c>
    </row>
    <row r="711" spans="1:6" s="68" customFormat="1" x14ac:dyDescent="0.25">
      <c r="A711" s="193">
        <v>3223</v>
      </c>
      <c r="B711" s="194" t="s">
        <v>141</v>
      </c>
      <c r="C711" s="63">
        <v>0</v>
      </c>
      <c r="D711" s="63">
        <v>0</v>
      </c>
      <c r="E711" s="63" t="e">
        <f t="shared" si="23"/>
        <v>#DIV/0!</v>
      </c>
      <c r="F711" s="64">
        <f t="shared" si="24"/>
        <v>0</v>
      </c>
    </row>
    <row r="712" spans="1:6" s="68" customFormat="1" x14ac:dyDescent="0.25">
      <c r="A712" s="193">
        <v>3224</v>
      </c>
      <c r="B712" s="194" t="s">
        <v>142</v>
      </c>
      <c r="C712" s="63">
        <v>0</v>
      </c>
      <c r="D712" s="63">
        <v>0</v>
      </c>
      <c r="E712" s="63" t="e">
        <f t="shared" si="23"/>
        <v>#DIV/0!</v>
      </c>
      <c r="F712" s="64">
        <f t="shared" si="24"/>
        <v>0</v>
      </c>
    </row>
    <row r="713" spans="1:6" s="68" customFormat="1" x14ac:dyDescent="0.25">
      <c r="A713" s="193">
        <v>3225</v>
      </c>
      <c r="B713" s="194" t="s">
        <v>143</v>
      </c>
      <c r="C713" s="63">
        <v>0</v>
      </c>
      <c r="D713" s="63">
        <v>0</v>
      </c>
      <c r="E713" s="63" t="e">
        <f t="shared" si="23"/>
        <v>#DIV/0!</v>
      </c>
      <c r="F713" s="64">
        <f t="shared" si="24"/>
        <v>0</v>
      </c>
    </row>
    <row r="714" spans="1:6" s="68" customFormat="1" x14ac:dyDescent="0.25">
      <c r="A714" s="193">
        <v>3227</v>
      </c>
      <c r="B714" s="194" t="s">
        <v>144</v>
      </c>
      <c r="C714" s="63">
        <v>0</v>
      </c>
      <c r="D714" s="63">
        <v>0</v>
      </c>
      <c r="E714" s="63" t="e">
        <f t="shared" si="23"/>
        <v>#DIV/0!</v>
      </c>
      <c r="F714" s="64">
        <f t="shared" si="24"/>
        <v>0</v>
      </c>
    </row>
    <row r="715" spans="1:6" s="68" customFormat="1" x14ac:dyDescent="0.25">
      <c r="A715" s="189">
        <v>323</v>
      </c>
      <c r="B715" s="190" t="s">
        <v>145</v>
      </c>
      <c r="C715" s="63">
        <v>0</v>
      </c>
      <c r="D715" s="63">
        <v>0</v>
      </c>
      <c r="E715" s="63" t="e">
        <f t="shared" si="23"/>
        <v>#DIV/0!</v>
      </c>
      <c r="F715" s="64">
        <f t="shared" si="24"/>
        <v>0</v>
      </c>
    </row>
    <row r="716" spans="1:6" s="68" customFormat="1" x14ac:dyDescent="0.25">
      <c r="A716" s="193">
        <v>3231</v>
      </c>
      <c r="B716" s="194" t="s">
        <v>146</v>
      </c>
      <c r="C716" s="63">
        <v>0</v>
      </c>
      <c r="D716" s="63">
        <v>0</v>
      </c>
      <c r="E716" s="63" t="e">
        <f t="shared" si="23"/>
        <v>#DIV/0!</v>
      </c>
      <c r="F716" s="64">
        <f t="shared" si="24"/>
        <v>0</v>
      </c>
    </row>
    <row r="717" spans="1:6" s="68" customFormat="1" x14ac:dyDescent="0.25">
      <c r="A717" s="193">
        <v>3232</v>
      </c>
      <c r="B717" s="194" t="s">
        <v>147</v>
      </c>
      <c r="C717" s="63">
        <v>0</v>
      </c>
      <c r="D717" s="63">
        <v>0</v>
      </c>
      <c r="E717" s="63" t="e">
        <f t="shared" si="23"/>
        <v>#DIV/0!</v>
      </c>
      <c r="F717" s="64">
        <f t="shared" si="24"/>
        <v>0</v>
      </c>
    </row>
    <row r="718" spans="1:6" s="68" customFormat="1" x14ac:dyDescent="0.25">
      <c r="A718" s="193">
        <v>3233</v>
      </c>
      <c r="B718" s="194" t="s">
        <v>148</v>
      </c>
      <c r="C718" s="63">
        <v>0</v>
      </c>
      <c r="D718" s="63">
        <v>0</v>
      </c>
      <c r="E718" s="63" t="e">
        <f t="shared" si="23"/>
        <v>#DIV/0!</v>
      </c>
      <c r="F718" s="64">
        <f t="shared" si="24"/>
        <v>0</v>
      </c>
    </row>
    <row r="719" spans="1:6" s="68" customFormat="1" x14ac:dyDescent="0.25">
      <c r="A719" s="193">
        <v>3234</v>
      </c>
      <c r="B719" s="195" t="s">
        <v>149</v>
      </c>
      <c r="C719" s="63">
        <v>0</v>
      </c>
      <c r="D719" s="63">
        <v>0</v>
      </c>
      <c r="E719" s="63" t="e">
        <f t="shared" si="23"/>
        <v>#DIV/0!</v>
      </c>
      <c r="F719" s="64">
        <f t="shared" si="24"/>
        <v>0</v>
      </c>
    </row>
    <row r="720" spans="1:6" s="68" customFormat="1" x14ac:dyDescent="0.25">
      <c r="A720" s="193">
        <v>3235</v>
      </c>
      <c r="B720" s="195" t="s">
        <v>150</v>
      </c>
      <c r="C720" s="63">
        <v>0</v>
      </c>
      <c r="D720" s="63">
        <v>0</v>
      </c>
      <c r="E720" s="63" t="e">
        <f t="shared" si="23"/>
        <v>#DIV/0!</v>
      </c>
      <c r="F720" s="64">
        <f t="shared" si="24"/>
        <v>0</v>
      </c>
    </row>
    <row r="721" spans="1:6" s="68" customFormat="1" x14ac:dyDescent="0.25">
      <c r="A721" s="193">
        <v>3236</v>
      </c>
      <c r="B721" s="195" t="s">
        <v>151</v>
      </c>
      <c r="C721" s="63">
        <v>0</v>
      </c>
      <c r="D721" s="63">
        <v>0</v>
      </c>
      <c r="E721" s="63" t="e">
        <f t="shared" si="23"/>
        <v>#DIV/0!</v>
      </c>
      <c r="F721" s="64">
        <f t="shared" si="24"/>
        <v>0</v>
      </c>
    </row>
    <row r="722" spans="1:6" s="68" customFormat="1" x14ac:dyDescent="0.25">
      <c r="A722" s="193">
        <v>3237</v>
      </c>
      <c r="B722" s="195" t="s">
        <v>152</v>
      </c>
      <c r="C722" s="63">
        <v>0</v>
      </c>
      <c r="D722" s="63">
        <v>0</v>
      </c>
      <c r="E722" s="63" t="e">
        <f t="shared" si="23"/>
        <v>#DIV/0!</v>
      </c>
      <c r="F722" s="64">
        <f t="shared" si="24"/>
        <v>0</v>
      </c>
    </row>
    <row r="723" spans="1:6" s="68" customFormat="1" x14ac:dyDescent="0.25">
      <c r="A723" s="193">
        <v>3238</v>
      </c>
      <c r="B723" s="195" t="s">
        <v>153</v>
      </c>
      <c r="C723" s="63">
        <v>0</v>
      </c>
      <c r="D723" s="63">
        <v>0</v>
      </c>
      <c r="E723" s="63" t="e">
        <f t="shared" si="23"/>
        <v>#DIV/0!</v>
      </c>
      <c r="F723" s="64">
        <f t="shared" si="24"/>
        <v>0</v>
      </c>
    </row>
    <row r="724" spans="1:6" s="68" customFormat="1" x14ac:dyDescent="0.25">
      <c r="A724" s="193">
        <v>3239</v>
      </c>
      <c r="B724" s="195" t="s">
        <v>154</v>
      </c>
      <c r="C724" s="63">
        <v>0</v>
      </c>
      <c r="D724" s="63">
        <v>0</v>
      </c>
      <c r="E724" s="63" t="e">
        <f t="shared" si="23"/>
        <v>#DIV/0!</v>
      </c>
      <c r="F724" s="64">
        <f t="shared" si="24"/>
        <v>0</v>
      </c>
    </row>
    <row r="725" spans="1:6" s="68" customFormat="1" x14ac:dyDescent="0.25">
      <c r="A725" s="187">
        <v>4</v>
      </c>
      <c r="B725" s="188" t="s">
        <v>35</v>
      </c>
      <c r="C725" s="63">
        <v>0</v>
      </c>
      <c r="D725" s="63">
        <v>0</v>
      </c>
      <c r="E725" s="63" t="e">
        <f t="shared" ref="E725:E776" si="25">D725/C725*100</f>
        <v>#DIV/0!</v>
      </c>
      <c r="F725" s="64">
        <f t="shared" ref="F725:F776" si="26">C725+D725</f>
        <v>0</v>
      </c>
    </row>
    <row r="726" spans="1:6" s="68" customFormat="1" ht="26.25" x14ac:dyDescent="0.25">
      <c r="A726" s="187">
        <v>42</v>
      </c>
      <c r="B726" s="188" t="s">
        <v>75</v>
      </c>
      <c r="C726" s="63">
        <v>0</v>
      </c>
      <c r="D726" s="63">
        <v>0</v>
      </c>
      <c r="E726" s="63" t="e">
        <f t="shared" si="25"/>
        <v>#DIV/0!</v>
      </c>
      <c r="F726" s="64">
        <f t="shared" si="26"/>
        <v>0</v>
      </c>
    </row>
    <row r="727" spans="1:6" s="68" customFormat="1" x14ac:dyDescent="0.25">
      <c r="A727" s="189">
        <v>421</v>
      </c>
      <c r="B727" s="190" t="s">
        <v>168</v>
      </c>
      <c r="C727" s="63">
        <v>0</v>
      </c>
      <c r="D727" s="63">
        <v>0</v>
      </c>
      <c r="E727" s="63" t="e">
        <f t="shared" si="25"/>
        <v>#DIV/0!</v>
      </c>
      <c r="F727" s="64">
        <f t="shared" si="26"/>
        <v>0</v>
      </c>
    </row>
    <row r="728" spans="1:6" s="68" customFormat="1" x14ac:dyDescent="0.25">
      <c r="A728" s="193">
        <v>4212</v>
      </c>
      <c r="B728" s="199" t="s">
        <v>169</v>
      </c>
      <c r="C728" s="63">
        <v>0</v>
      </c>
      <c r="D728" s="63">
        <v>0</v>
      </c>
      <c r="E728" s="63" t="e">
        <f t="shared" si="25"/>
        <v>#DIV/0!</v>
      </c>
      <c r="F728" s="64">
        <f t="shared" si="26"/>
        <v>0</v>
      </c>
    </row>
    <row r="729" spans="1:6" s="68" customFormat="1" x14ac:dyDescent="0.25">
      <c r="A729" s="189">
        <v>422</v>
      </c>
      <c r="B729" s="190" t="s">
        <v>170</v>
      </c>
      <c r="C729" s="63">
        <v>0</v>
      </c>
      <c r="D729" s="63">
        <v>0</v>
      </c>
      <c r="E729" s="63" t="e">
        <f t="shared" si="25"/>
        <v>#DIV/0!</v>
      </c>
      <c r="F729" s="64">
        <f t="shared" si="26"/>
        <v>0</v>
      </c>
    </row>
    <row r="730" spans="1:6" s="68" customFormat="1" x14ac:dyDescent="0.25">
      <c r="A730" s="193">
        <v>4221</v>
      </c>
      <c r="B730" s="199" t="s">
        <v>171</v>
      </c>
      <c r="C730" s="63">
        <v>0</v>
      </c>
      <c r="D730" s="63">
        <v>0</v>
      </c>
      <c r="E730" s="63" t="e">
        <f t="shared" si="25"/>
        <v>#DIV/0!</v>
      </c>
      <c r="F730" s="64">
        <f t="shared" si="26"/>
        <v>0</v>
      </c>
    </row>
    <row r="731" spans="1:6" s="68" customFormat="1" x14ac:dyDescent="0.25">
      <c r="A731" s="193">
        <v>4226</v>
      </c>
      <c r="B731" s="199" t="s">
        <v>172</v>
      </c>
      <c r="C731" s="63">
        <v>0</v>
      </c>
      <c r="D731" s="63">
        <v>0</v>
      </c>
      <c r="E731" s="63" t="e">
        <f t="shared" si="25"/>
        <v>#DIV/0!</v>
      </c>
      <c r="F731" s="64">
        <f t="shared" si="26"/>
        <v>0</v>
      </c>
    </row>
    <row r="732" spans="1:6" s="68" customFormat="1" x14ac:dyDescent="0.25">
      <c r="A732" s="193">
        <v>4227</v>
      </c>
      <c r="B732" s="195" t="s">
        <v>173</v>
      </c>
      <c r="C732" s="63">
        <v>0</v>
      </c>
      <c r="D732" s="63">
        <v>0</v>
      </c>
      <c r="E732" s="63" t="e">
        <f t="shared" si="25"/>
        <v>#DIV/0!</v>
      </c>
      <c r="F732" s="64">
        <f t="shared" si="26"/>
        <v>0</v>
      </c>
    </row>
    <row r="733" spans="1:6" s="68" customFormat="1" ht="26.25" x14ac:dyDescent="0.25">
      <c r="A733" s="189">
        <v>424</v>
      </c>
      <c r="B733" s="190" t="s">
        <v>174</v>
      </c>
      <c r="C733" s="63">
        <v>0</v>
      </c>
      <c r="D733" s="63">
        <v>0</v>
      </c>
      <c r="E733" s="63" t="e">
        <f t="shared" si="25"/>
        <v>#DIV/0!</v>
      </c>
      <c r="F733" s="64">
        <f t="shared" si="26"/>
        <v>0</v>
      </c>
    </row>
    <row r="734" spans="1:6" s="68" customFormat="1" x14ac:dyDescent="0.25">
      <c r="A734" s="193">
        <v>4241</v>
      </c>
      <c r="B734" s="195" t="s">
        <v>175</v>
      </c>
      <c r="C734" s="63">
        <v>0</v>
      </c>
      <c r="D734" s="63">
        <v>0</v>
      </c>
      <c r="E734" s="63" t="e">
        <f t="shared" si="25"/>
        <v>#DIV/0!</v>
      </c>
      <c r="F734" s="64">
        <f t="shared" si="26"/>
        <v>0</v>
      </c>
    </row>
    <row r="735" spans="1:6" s="68" customFormat="1" ht="27.75" customHeight="1" x14ac:dyDescent="0.25">
      <c r="A735" s="206">
        <v>45</v>
      </c>
      <c r="B735" s="195" t="s">
        <v>76</v>
      </c>
      <c r="C735" s="63">
        <v>0</v>
      </c>
      <c r="D735" s="63">
        <v>0</v>
      </c>
      <c r="E735" s="63" t="e">
        <f t="shared" si="25"/>
        <v>#DIV/0!</v>
      </c>
      <c r="F735" s="64">
        <f t="shared" si="26"/>
        <v>0</v>
      </c>
    </row>
    <row r="736" spans="1:6" s="68" customFormat="1" x14ac:dyDescent="0.25">
      <c r="A736" s="206">
        <v>451</v>
      </c>
      <c r="B736" s="195" t="s">
        <v>199</v>
      </c>
      <c r="C736" s="63">
        <v>0</v>
      </c>
      <c r="D736" s="63">
        <v>0</v>
      </c>
      <c r="E736" s="63" t="e">
        <f t="shared" si="25"/>
        <v>#DIV/0!</v>
      </c>
      <c r="F736" s="64">
        <f t="shared" si="26"/>
        <v>0</v>
      </c>
    </row>
    <row r="737" spans="1:6" s="68" customFormat="1" x14ac:dyDescent="0.25">
      <c r="A737" s="206">
        <v>4511</v>
      </c>
      <c r="B737" s="195" t="s">
        <v>199</v>
      </c>
      <c r="C737" s="63">
        <v>0</v>
      </c>
      <c r="D737" s="63">
        <v>0</v>
      </c>
      <c r="E737" s="63" t="e">
        <f t="shared" si="25"/>
        <v>#DIV/0!</v>
      </c>
      <c r="F737" s="64">
        <f t="shared" si="26"/>
        <v>0</v>
      </c>
    </row>
    <row r="738" spans="1:6" s="68" customFormat="1" x14ac:dyDescent="0.25">
      <c r="A738" s="206">
        <v>454</v>
      </c>
      <c r="B738" s="195" t="s">
        <v>200</v>
      </c>
      <c r="C738" s="63">
        <v>0</v>
      </c>
      <c r="D738" s="63">
        <v>0</v>
      </c>
      <c r="E738" s="63" t="e">
        <f t="shared" si="25"/>
        <v>#DIV/0!</v>
      </c>
      <c r="F738" s="64">
        <f t="shared" si="26"/>
        <v>0</v>
      </c>
    </row>
    <row r="739" spans="1:6" s="68" customFormat="1" x14ac:dyDescent="0.25">
      <c r="A739" s="206">
        <v>4541</v>
      </c>
      <c r="B739" s="195" t="s">
        <v>200</v>
      </c>
      <c r="C739" s="63">
        <v>0</v>
      </c>
      <c r="D739" s="63">
        <v>0</v>
      </c>
      <c r="E739" s="63" t="e">
        <f t="shared" si="25"/>
        <v>#DIV/0!</v>
      </c>
      <c r="F739" s="64">
        <f t="shared" si="26"/>
        <v>0</v>
      </c>
    </row>
    <row r="740" spans="1:6" s="68" customFormat="1" x14ac:dyDescent="0.25">
      <c r="A740" s="189"/>
      <c r="B740" s="190"/>
      <c r="C740" s="63">
        <v>0</v>
      </c>
      <c r="D740" s="63">
        <v>0</v>
      </c>
      <c r="E740" s="63" t="e">
        <f t="shared" si="25"/>
        <v>#DIV/0!</v>
      </c>
      <c r="F740" s="64">
        <f t="shared" si="26"/>
        <v>0</v>
      </c>
    </row>
    <row r="741" spans="1:6" s="68" customFormat="1" x14ac:dyDescent="0.25">
      <c r="A741" s="207" t="s">
        <v>201</v>
      </c>
      <c r="B741" s="208" t="s">
        <v>202</v>
      </c>
      <c r="C741" s="63">
        <v>0</v>
      </c>
      <c r="D741" s="63">
        <v>0</v>
      </c>
      <c r="E741" s="63" t="e">
        <f t="shared" si="25"/>
        <v>#DIV/0!</v>
      </c>
      <c r="F741" s="64">
        <f t="shared" si="26"/>
        <v>0</v>
      </c>
    </row>
    <row r="742" spans="1:6" s="68" customFormat="1" x14ac:dyDescent="0.25">
      <c r="A742" s="185" t="s">
        <v>124</v>
      </c>
      <c r="B742" s="209" t="s">
        <v>749</v>
      </c>
      <c r="C742" s="63">
        <v>0</v>
      </c>
      <c r="D742" s="63">
        <v>0</v>
      </c>
      <c r="E742" s="63" t="e">
        <f t="shared" si="25"/>
        <v>#DIV/0!</v>
      </c>
      <c r="F742" s="64">
        <f t="shared" si="26"/>
        <v>0</v>
      </c>
    </row>
    <row r="743" spans="1:6" s="68" customFormat="1" x14ac:dyDescent="0.25">
      <c r="A743" s="210">
        <v>3</v>
      </c>
      <c r="B743" s="211" t="s">
        <v>32</v>
      </c>
      <c r="C743" s="63">
        <v>0</v>
      </c>
      <c r="D743" s="63">
        <v>0</v>
      </c>
      <c r="E743" s="63" t="e">
        <f t="shared" si="25"/>
        <v>#DIV/0!</v>
      </c>
      <c r="F743" s="64">
        <f t="shared" si="26"/>
        <v>0</v>
      </c>
    </row>
    <row r="744" spans="1:6" s="68" customFormat="1" x14ac:dyDescent="0.25">
      <c r="A744" s="210">
        <v>32</v>
      </c>
      <c r="B744" s="211" t="s">
        <v>34</v>
      </c>
      <c r="C744" s="63">
        <v>0</v>
      </c>
      <c r="D744" s="63">
        <v>0</v>
      </c>
      <c r="E744" s="63" t="e">
        <f t="shared" si="25"/>
        <v>#DIV/0!</v>
      </c>
      <c r="F744" s="64">
        <f t="shared" si="26"/>
        <v>0</v>
      </c>
    </row>
    <row r="745" spans="1:6" s="68" customFormat="1" x14ac:dyDescent="0.25">
      <c r="A745" s="212">
        <v>322</v>
      </c>
      <c r="B745" s="213" t="s">
        <v>138</v>
      </c>
      <c r="C745" s="63">
        <v>0</v>
      </c>
      <c r="D745" s="63">
        <v>0</v>
      </c>
      <c r="E745" s="63" t="e">
        <f t="shared" si="25"/>
        <v>#DIV/0!</v>
      </c>
      <c r="F745" s="64">
        <f t="shared" si="26"/>
        <v>0</v>
      </c>
    </row>
    <row r="746" spans="1:6" s="68" customFormat="1" x14ac:dyDescent="0.25">
      <c r="A746" s="206">
        <v>3221</v>
      </c>
      <c r="B746" s="194" t="s">
        <v>139</v>
      </c>
      <c r="C746" s="63">
        <v>0</v>
      </c>
      <c r="D746" s="63">
        <v>0</v>
      </c>
      <c r="E746" s="63" t="e">
        <f t="shared" si="25"/>
        <v>#DIV/0!</v>
      </c>
      <c r="F746" s="64">
        <f t="shared" si="26"/>
        <v>0</v>
      </c>
    </row>
    <row r="747" spans="1:6" s="68" customFormat="1" x14ac:dyDescent="0.25">
      <c r="A747" s="206">
        <v>3222</v>
      </c>
      <c r="B747" s="194" t="s">
        <v>140</v>
      </c>
      <c r="C747" s="63">
        <v>0</v>
      </c>
      <c r="D747" s="63">
        <v>0</v>
      </c>
      <c r="E747" s="63" t="e">
        <f t="shared" si="25"/>
        <v>#DIV/0!</v>
      </c>
      <c r="F747" s="64">
        <f t="shared" si="26"/>
        <v>0</v>
      </c>
    </row>
    <row r="748" spans="1:6" s="68" customFormat="1" x14ac:dyDescent="0.25">
      <c r="A748" s="206">
        <v>3223</v>
      </c>
      <c r="B748" s="194" t="s">
        <v>141</v>
      </c>
      <c r="C748" s="63">
        <v>0</v>
      </c>
      <c r="D748" s="63">
        <v>0</v>
      </c>
      <c r="E748" s="63" t="e">
        <f t="shared" si="25"/>
        <v>#DIV/0!</v>
      </c>
      <c r="F748" s="64">
        <f t="shared" si="26"/>
        <v>0</v>
      </c>
    </row>
    <row r="749" spans="1:6" s="68" customFormat="1" x14ac:dyDescent="0.25">
      <c r="A749" s="206">
        <v>3224</v>
      </c>
      <c r="B749" s="194" t="s">
        <v>142</v>
      </c>
      <c r="C749" s="63">
        <v>0</v>
      </c>
      <c r="D749" s="63">
        <v>0</v>
      </c>
      <c r="E749" s="63" t="e">
        <f t="shared" si="25"/>
        <v>#DIV/0!</v>
      </c>
      <c r="F749" s="64">
        <f t="shared" si="26"/>
        <v>0</v>
      </c>
    </row>
    <row r="750" spans="1:6" s="68" customFormat="1" x14ac:dyDescent="0.25">
      <c r="A750" s="206">
        <v>3225</v>
      </c>
      <c r="B750" s="194" t="s">
        <v>143</v>
      </c>
      <c r="C750" s="63">
        <v>0</v>
      </c>
      <c r="D750" s="63">
        <v>0</v>
      </c>
      <c r="E750" s="63" t="e">
        <f t="shared" si="25"/>
        <v>#DIV/0!</v>
      </c>
      <c r="F750" s="64">
        <f t="shared" si="26"/>
        <v>0</v>
      </c>
    </row>
    <row r="751" spans="1:6" s="68" customFormat="1" x14ac:dyDescent="0.25">
      <c r="A751" s="206">
        <v>3227</v>
      </c>
      <c r="B751" s="194" t="s">
        <v>144</v>
      </c>
      <c r="C751" s="63">
        <v>0</v>
      </c>
      <c r="D751" s="63">
        <v>0</v>
      </c>
      <c r="E751" s="63" t="e">
        <f t="shared" si="25"/>
        <v>#DIV/0!</v>
      </c>
      <c r="F751" s="64">
        <f t="shared" si="26"/>
        <v>0</v>
      </c>
    </row>
    <row r="752" spans="1:6" s="68" customFormat="1" x14ac:dyDescent="0.25">
      <c r="A752" s="212">
        <v>323</v>
      </c>
      <c r="B752" s="214" t="s">
        <v>145</v>
      </c>
      <c r="C752" s="63">
        <v>0</v>
      </c>
      <c r="D752" s="63">
        <v>0</v>
      </c>
      <c r="E752" s="63" t="e">
        <f t="shared" si="25"/>
        <v>#DIV/0!</v>
      </c>
      <c r="F752" s="64">
        <f t="shared" si="26"/>
        <v>0</v>
      </c>
    </row>
    <row r="753" spans="1:6" s="68" customFormat="1" ht="15.75" customHeight="1" x14ac:dyDescent="0.25">
      <c r="A753" s="206">
        <v>3231</v>
      </c>
      <c r="B753" s="194" t="s">
        <v>146</v>
      </c>
      <c r="C753" s="63">
        <v>0</v>
      </c>
      <c r="D753" s="63">
        <v>0</v>
      </c>
      <c r="E753" s="63" t="e">
        <f t="shared" si="25"/>
        <v>#DIV/0!</v>
      </c>
      <c r="F753" s="64">
        <f t="shared" si="26"/>
        <v>0</v>
      </c>
    </row>
    <row r="754" spans="1:6" s="68" customFormat="1" x14ac:dyDescent="0.25">
      <c r="A754" s="206">
        <v>3232</v>
      </c>
      <c r="B754" s="194" t="s">
        <v>147</v>
      </c>
      <c r="C754" s="63">
        <v>0</v>
      </c>
      <c r="D754" s="63">
        <v>0</v>
      </c>
      <c r="E754" s="63" t="e">
        <f t="shared" si="25"/>
        <v>#DIV/0!</v>
      </c>
      <c r="F754" s="64">
        <f t="shared" si="26"/>
        <v>0</v>
      </c>
    </row>
    <row r="755" spans="1:6" s="68" customFormat="1" x14ac:dyDescent="0.25">
      <c r="A755" s="206">
        <v>3233</v>
      </c>
      <c r="B755" s="194" t="s">
        <v>148</v>
      </c>
      <c r="C755" s="63">
        <v>0</v>
      </c>
      <c r="D755" s="63">
        <v>0</v>
      </c>
      <c r="E755" s="63" t="e">
        <f t="shared" si="25"/>
        <v>#DIV/0!</v>
      </c>
      <c r="F755" s="64">
        <f t="shared" si="26"/>
        <v>0</v>
      </c>
    </row>
    <row r="756" spans="1:6" s="68" customFormat="1" x14ac:dyDescent="0.25">
      <c r="A756" s="206">
        <v>3234</v>
      </c>
      <c r="B756" s="195" t="s">
        <v>149</v>
      </c>
      <c r="C756" s="63">
        <v>0</v>
      </c>
      <c r="D756" s="63">
        <v>0</v>
      </c>
      <c r="E756" s="63" t="e">
        <f t="shared" si="25"/>
        <v>#DIV/0!</v>
      </c>
      <c r="F756" s="64">
        <f t="shared" si="26"/>
        <v>0</v>
      </c>
    </row>
    <row r="757" spans="1:6" s="68" customFormat="1" x14ac:dyDescent="0.25">
      <c r="A757" s="206">
        <v>3235</v>
      </c>
      <c r="B757" s="195" t="s">
        <v>150</v>
      </c>
      <c r="C757" s="63">
        <v>0</v>
      </c>
      <c r="D757" s="63">
        <v>0</v>
      </c>
      <c r="E757" s="63" t="e">
        <f t="shared" si="25"/>
        <v>#DIV/0!</v>
      </c>
      <c r="F757" s="64">
        <f t="shared" si="26"/>
        <v>0</v>
      </c>
    </row>
    <row r="758" spans="1:6" s="68" customFormat="1" x14ac:dyDescent="0.25">
      <c r="A758" s="206">
        <v>3236</v>
      </c>
      <c r="B758" s="195" t="s">
        <v>151</v>
      </c>
      <c r="C758" s="63">
        <v>0</v>
      </c>
      <c r="D758" s="63">
        <v>0</v>
      </c>
      <c r="E758" s="63" t="e">
        <f t="shared" si="25"/>
        <v>#DIV/0!</v>
      </c>
      <c r="F758" s="64">
        <f t="shared" si="26"/>
        <v>0</v>
      </c>
    </row>
    <row r="759" spans="1:6" s="68" customFormat="1" x14ac:dyDescent="0.25">
      <c r="A759" s="206">
        <v>3237</v>
      </c>
      <c r="B759" s="195" t="s">
        <v>152</v>
      </c>
      <c r="C759" s="63">
        <v>0</v>
      </c>
      <c r="D759" s="63">
        <v>0</v>
      </c>
      <c r="E759" s="63" t="e">
        <f t="shared" si="25"/>
        <v>#DIV/0!</v>
      </c>
      <c r="F759" s="64">
        <f t="shared" si="26"/>
        <v>0</v>
      </c>
    </row>
    <row r="760" spans="1:6" s="68" customFormat="1" x14ac:dyDescent="0.25">
      <c r="A760" s="206">
        <v>3238</v>
      </c>
      <c r="B760" s="195" t="s">
        <v>153</v>
      </c>
      <c r="C760" s="63">
        <v>0</v>
      </c>
      <c r="D760" s="63">
        <v>0</v>
      </c>
      <c r="E760" s="63" t="e">
        <f t="shared" si="25"/>
        <v>#DIV/0!</v>
      </c>
      <c r="F760" s="64">
        <f t="shared" si="26"/>
        <v>0</v>
      </c>
    </row>
    <row r="761" spans="1:6" s="68" customFormat="1" x14ac:dyDescent="0.25">
      <c r="A761" s="206">
        <v>3239</v>
      </c>
      <c r="B761" s="195" t="s">
        <v>154</v>
      </c>
      <c r="C761" s="63">
        <v>0</v>
      </c>
      <c r="D761" s="63">
        <v>0</v>
      </c>
      <c r="E761" s="63" t="e">
        <f t="shared" si="25"/>
        <v>#DIV/0!</v>
      </c>
      <c r="F761" s="64">
        <f t="shared" si="26"/>
        <v>0</v>
      </c>
    </row>
    <row r="762" spans="1:6" s="68" customFormat="1" x14ac:dyDescent="0.25">
      <c r="A762" s="210">
        <v>4</v>
      </c>
      <c r="B762" s="215" t="s">
        <v>35</v>
      </c>
      <c r="C762" s="63">
        <v>0</v>
      </c>
      <c r="D762" s="63">
        <v>0</v>
      </c>
      <c r="E762" s="63" t="e">
        <f t="shared" si="25"/>
        <v>#DIV/0!</v>
      </c>
      <c r="F762" s="64">
        <f t="shared" si="26"/>
        <v>0</v>
      </c>
    </row>
    <row r="763" spans="1:6" s="68" customFormat="1" ht="26.25" x14ac:dyDescent="0.25">
      <c r="A763" s="210">
        <v>42</v>
      </c>
      <c r="B763" s="215" t="s">
        <v>75</v>
      </c>
      <c r="C763" s="63">
        <v>0</v>
      </c>
      <c r="D763" s="63">
        <v>0</v>
      </c>
      <c r="E763" s="63" t="e">
        <f t="shared" si="25"/>
        <v>#DIV/0!</v>
      </c>
      <c r="F763" s="64">
        <f t="shared" si="26"/>
        <v>0</v>
      </c>
    </row>
    <row r="764" spans="1:6" s="68" customFormat="1" x14ac:dyDescent="0.25">
      <c r="A764" s="212">
        <v>421</v>
      </c>
      <c r="B764" s="214" t="s">
        <v>168</v>
      </c>
      <c r="C764" s="63">
        <v>0</v>
      </c>
      <c r="D764" s="63">
        <v>0</v>
      </c>
      <c r="E764" s="63" t="e">
        <f t="shared" si="25"/>
        <v>#DIV/0!</v>
      </c>
      <c r="F764" s="64">
        <f t="shared" si="26"/>
        <v>0</v>
      </c>
    </row>
    <row r="765" spans="1:6" s="68" customFormat="1" x14ac:dyDescent="0.25">
      <c r="A765" s="206">
        <v>4212</v>
      </c>
      <c r="B765" s="199" t="s">
        <v>169</v>
      </c>
      <c r="C765" s="63">
        <v>0</v>
      </c>
      <c r="D765" s="63">
        <v>0</v>
      </c>
      <c r="E765" s="63" t="e">
        <f t="shared" si="25"/>
        <v>#DIV/0!</v>
      </c>
      <c r="F765" s="64">
        <f t="shared" si="26"/>
        <v>0</v>
      </c>
    </row>
    <row r="766" spans="1:6" s="68" customFormat="1" x14ac:dyDescent="0.25">
      <c r="A766" s="212">
        <v>422</v>
      </c>
      <c r="B766" s="214" t="s">
        <v>170</v>
      </c>
      <c r="C766" s="63">
        <v>0</v>
      </c>
      <c r="D766" s="63">
        <v>0</v>
      </c>
      <c r="E766" s="63" t="e">
        <f t="shared" si="25"/>
        <v>#DIV/0!</v>
      </c>
      <c r="F766" s="64">
        <f t="shared" si="26"/>
        <v>0</v>
      </c>
    </row>
    <row r="767" spans="1:6" s="68" customFormat="1" x14ac:dyDescent="0.25">
      <c r="A767" s="206">
        <v>4221</v>
      </c>
      <c r="B767" s="199" t="s">
        <v>171</v>
      </c>
      <c r="C767" s="63">
        <v>0</v>
      </c>
      <c r="D767" s="63">
        <v>0</v>
      </c>
      <c r="E767" s="63" t="e">
        <f t="shared" si="25"/>
        <v>#DIV/0!</v>
      </c>
      <c r="F767" s="64">
        <f t="shared" si="26"/>
        <v>0</v>
      </c>
    </row>
    <row r="768" spans="1:6" s="68" customFormat="1" x14ac:dyDescent="0.25">
      <c r="A768" s="206">
        <v>4226</v>
      </c>
      <c r="B768" s="199" t="s">
        <v>172</v>
      </c>
      <c r="C768" s="63">
        <v>0</v>
      </c>
      <c r="D768" s="63">
        <v>0</v>
      </c>
      <c r="E768" s="63" t="e">
        <f t="shared" si="25"/>
        <v>#DIV/0!</v>
      </c>
      <c r="F768" s="64">
        <f t="shared" si="26"/>
        <v>0</v>
      </c>
    </row>
    <row r="769" spans="1:6" s="68" customFormat="1" x14ac:dyDescent="0.25">
      <c r="A769" s="206">
        <v>4227</v>
      </c>
      <c r="B769" s="195" t="s">
        <v>173</v>
      </c>
      <c r="C769" s="63">
        <v>0</v>
      </c>
      <c r="D769" s="63">
        <v>0</v>
      </c>
      <c r="E769" s="63" t="e">
        <f t="shared" si="25"/>
        <v>#DIV/0!</v>
      </c>
      <c r="F769" s="64">
        <f t="shared" si="26"/>
        <v>0</v>
      </c>
    </row>
    <row r="770" spans="1:6" s="68" customFormat="1" ht="26.25" x14ac:dyDescent="0.25">
      <c r="A770" s="212">
        <v>424</v>
      </c>
      <c r="B770" s="214" t="s">
        <v>174</v>
      </c>
      <c r="C770" s="63">
        <v>0</v>
      </c>
      <c r="D770" s="63">
        <v>0</v>
      </c>
      <c r="E770" s="63" t="e">
        <f t="shared" si="25"/>
        <v>#DIV/0!</v>
      </c>
      <c r="F770" s="64">
        <f t="shared" si="26"/>
        <v>0</v>
      </c>
    </row>
    <row r="771" spans="1:6" s="68" customFormat="1" x14ac:dyDescent="0.25">
      <c r="A771" s="206">
        <v>4241</v>
      </c>
      <c r="B771" s="195" t="s">
        <v>175</v>
      </c>
      <c r="C771" s="63">
        <v>0</v>
      </c>
      <c r="D771" s="63">
        <v>0</v>
      </c>
      <c r="E771" s="63" t="e">
        <f t="shared" si="25"/>
        <v>#DIV/0!</v>
      </c>
      <c r="F771" s="64">
        <f t="shared" si="26"/>
        <v>0</v>
      </c>
    </row>
    <row r="772" spans="1:6" s="68" customFormat="1" ht="27.75" customHeight="1" x14ac:dyDescent="0.25">
      <c r="A772" s="206">
        <v>45</v>
      </c>
      <c r="B772" s="195" t="s">
        <v>76</v>
      </c>
      <c r="C772" s="63">
        <v>0</v>
      </c>
      <c r="D772" s="63">
        <v>0</v>
      </c>
      <c r="E772" s="63" t="e">
        <f t="shared" si="25"/>
        <v>#DIV/0!</v>
      </c>
      <c r="F772" s="64">
        <f t="shared" si="26"/>
        <v>0</v>
      </c>
    </row>
    <row r="773" spans="1:6" s="68" customFormat="1" x14ac:dyDescent="0.25">
      <c r="A773" s="206">
        <v>451</v>
      </c>
      <c r="B773" s="195" t="s">
        <v>199</v>
      </c>
      <c r="C773" s="63">
        <v>0</v>
      </c>
      <c r="D773" s="63">
        <v>0</v>
      </c>
      <c r="E773" s="63" t="e">
        <f t="shared" si="25"/>
        <v>#DIV/0!</v>
      </c>
      <c r="F773" s="64">
        <f t="shared" si="26"/>
        <v>0</v>
      </c>
    </row>
    <row r="774" spans="1:6" s="68" customFormat="1" x14ac:dyDescent="0.25">
      <c r="A774" s="206">
        <v>4511</v>
      </c>
      <c r="B774" s="195" t="s">
        <v>199</v>
      </c>
      <c r="C774" s="63">
        <v>0</v>
      </c>
      <c r="D774" s="63">
        <v>0</v>
      </c>
      <c r="E774" s="63" t="e">
        <f t="shared" si="25"/>
        <v>#DIV/0!</v>
      </c>
      <c r="F774" s="64">
        <f t="shared" si="26"/>
        <v>0</v>
      </c>
    </row>
    <row r="775" spans="1:6" s="68" customFormat="1" x14ac:dyDescent="0.25">
      <c r="A775" s="206">
        <v>454</v>
      </c>
      <c r="B775" s="195" t="s">
        <v>200</v>
      </c>
      <c r="C775" s="63">
        <v>0</v>
      </c>
      <c r="D775" s="63">
        <v>0</v>
      </c>
      <c r="E775" s="63" t="e">
        <f t="shared" si="25"/>
        <v>#DIV/0!</v>
      </c>
      <c r="F775" s="64">
        <f t="shared" si="26"/>
        <v>0</v>
      </c>
    </row>
    <row r="776" spans="1:6" s="68" customFormat="1" x14ac:dyDescent="0.25">
      <c r="A776" s="206">
        <v>4541</v>
      </c>
      <c r="B776" s="195" t="s">
        <v>200</v>
      </c>
      <c r="C776" s="63">
        <v>0</v>
      </c>
      <c r="D776" s="63">
        <v>0</v>
      </c>
      <c r="E776" s="63" t="e">
        <f t="shared" si="25"/>
        <v>#DIV/0!</v>
      </c>
      <c r="F776" s="64">
        <f t="shared" si="26"/>
        <v>0</v>
      </c>
    </row>
  </sheetData>
  <mergeCells count="5">
    <mergeCell ref="A2:E2"/>
    <mergeCell ref="A19:B19"/>
    <mergeCell ref="A7:F7"/>
    <mergeCell ref="A8:F8"/>
    <mergeCell ref="A9:F9"/>
  </mergeCells>
  <pageMargins left="0.7" right="0.7" top="0.75" bottom="0.75" header="0.3" footer="0.3"/>
  <pageSetup paperSize="9" scale="78" fitToHeight="0" orientation="landscape" r:id="rId1"/>
  <rowBreaks count="25" manualBreakCount="25">
    <brk id="33" max="5" man="1"/>
    <brk id="68" max="5" man="1"/>
    <brk id="99" max="5" man="1"/>
    <brk id="131" max="5" man="1"/>
    <brk id="167" max="5" man="1"/>
    <brk id="193" max="5" man="1"/>
    <brk id="230" max="5" man="1"/>
    <brk id="252" max="5" man="1"/>
    <brk id="289" max="5" man="1"/>
    <brk id="314" max="5" man="1"/>
    <brk id="351" max="5" man="1"/>
    <brk id="374" max="5" man="1"/>
    <brk id="410" max="5" man="1"/>
    <brk id="435" max="5" man="1"/>
    <brk id="471" max="5" man="1"/>
    <brk id="495" max="5" man="1"/>
    <brk id="531" max="5" man="1"/>
    <brk id="554" max="5" man="1"/>
    <brk id="590" max="5" man="1"/>
    <brk id="616" max="5" man="1"/>
    <brk id="652" max="5" man="1"/>
    <brk id="660" max="5" man="1"/>
    <brk id="693" max="5" man="1"/>
    <brk id="703" max="5" man="1"/>
    <brk id="740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A45C9-7B1E-46D6-8FEE-A0822FD4584D}">
  <sheetPr>
    <pageSetUpPr fitToPage="1"/>
  </sheetPr>
  <dimension ref="A1:F740"/>
  <sheetViews>
    <sheetView zoomScaleNormal="100" workbookViewId="0">
      <selection activeCell="C10" sqref="C10"/>
    </sheetView>
  </sheetViews>
  <sheetFormatPr defaultRowHeight="15" x14ac:dyDescent="0.25"/>
  <cols>
    <col min="1" max="1" width="10.7109375" style="91" customWidth="1"/>
    <col min="2" max="2" width="9.42578125" style="91" customWidth="1"/>
    <col min="3" max="3" width="49.5703125" style="92" customWidth="1"/>
    <col min="4" max="5" width="13.140625" style="91" customWidth="1"/>
    <col min="6" max="6" width="13.42578125" style="91" customWidth="1"/>
  </cols>
  <sheetData>
    <row r="1" spans="1:6" ht="15.75" x14ac:dyDescent="0.25">
      <c r="A1" s="89" t="s">
        <v>203</v>
      </c>
      <c r="B1" s="90"/>
      <c r="C1" s="91"/>
      <c r="D1" s="92" t="s">
        <v>204</v>
      </c>
      <c r="E1" s="92"/>
    </row>
    <row r="2" spans="1:6" ht="15.75" x14ac:dyDescent="0.25">
      <c r="A2" s="89" t="s">
        <v>205</v>
      </c>
      <c r="B2" s="90"/>
      <c r="C2" s="91"/>
      <c r="D2" s="92" t="s">
        <v>206</v>
      </c>
      <c r="E2" s="92"/>
    </row>
    <row r="3" spans="1:6" ht="15.75" x14ac:dyDescent="0.25">
      <c r="A3" s="89" t="s">
        <v>207</v>
      </c>
      <c r="B3" s="90"/>
      <c r="C3" s="91"/>
      <c r="D3" s="92" t="s">
        <v>208</v>
      </c>
      <c r="E3" s="92"/>
    </row>
    <row r="4" spans="1:6" ht="15.75" x14ac:dyDescent="0.25">
      <c r="A4" s="89" t="s">
        <v>209</v>
      </c>
      <c r="B4" s="90"/>
      <c r="C4" s="91"/>
      <c r="D4" s="92" t="s">
        <v>210</v>
      </c>
      <c r="E4" s="92"/>
    </row>
    <row r="5" spans="1:6" x14ac:dyDescent="0.25">
      <c r="A5" s="90"/>
      <c r="B5" s="90"/>
      <c r="C5" s="91"/>
      <c r="D5" s="92" t="s">
        <v>211</v>
      </c>
      <c r="E5" s="92"/>
    </row>
    <row r="6" spans="1:6" ht="15.75" x14ac:dyDescent="0.25">
      <c r="A6" s="93" t="s">
        <v>212</v>
      </c>
      <c r="B6" s="94" t="s">
        <v>775</v>
      </c>
      <c r="C6" s="91"/>
      <c r="D6" s="92" t="s">
        <v>213</v>
      </c>
      <c r="E6" s="92"/>
      <c r="F6" s="92"/>
    </row>
    <row r="7" spans="1:6" ht="15.75" x14ac:dyDescent="0.25">
      <c r="A7" s="93" t="s">
        <v>214</v>
      </c>
      <c r="B7" s="95" t="s">
        <v>776</v>
      </c>
      <c r="D7" s="96" t="s">
        <v>99</v>
      </c>
      <c r="E7" s="97" t="s">
        <v>103</v>
      </c>
      <c r="F7" s="92"/>
    </row>
    <row r="8" spans="1:6" ht="15.75" x14ac:dyDescent="0.25">
      <c r="A8" s="93"/>
      <c r="B8" s="95"/>
      <c r="D8" s="96" t="s">
        <v>101</v>
      </c>
      <c r="E8" s="97" t="s">
        <v>104</v>
      </c>
      <c r="F8" s="92"/>
    </row>
    <row r="9" spans="1:6" ht="15.75" x14ac:dyDescent="0.25">
      <c r="A9" s="93"/>
      <c r="B9" s="95"/>
      <c r="D9" s="92" t="s">
        <v>215</v>
      </c>
      <c r="E9" s="92"/>
      <c r="F9" s="92" t="s">
        <v>216</v>
      </c>
    </row>
    <row r="10" spans="1:6" ht="15.75" x14ac:dyDescent="0.25">
      <c r="A10" s="93"/>
      <c r="B10" s="95"/>
      <c r="D10" s="92"/>
      <c r="E10" s="92"/>
      <c r="F10" s="92" t="s">
        <v>217</v>
      </c>
    </row>
    <row r="11" spans="1:6" ht="15.75" x14ac:dyDescent="0.25">
      <c r="A11" s="93"/>
      <c r="B11" s="95"/>
    </row>
    <row r="12" spans="1:6" ht="15.75" x14ac:dyDescent="0.25">
      <c r="A12" s="93"/>
      <c r="F12" s="92"/>
    </row>
    <row r="13" spans="1:6" ht="30.75" customHeight="1" x14ac:dyDescent="0.3">
      <c r="A13" s="98"/>
      <c r="C13" s="309" t="s">
        <v>777</v>
      </c>
      <c r="D13" s="309"/>
      <c r="F13" s="94"/>
    </row>
    <row r="14" spans="1:6" ht="19.5" x14ac:dyDescent="0.3">
      <c r="A14" s="98"/>
      <c r="C14" s="90"/>
    </row>
    <row r="15" spans="1:6" ht="36.75" x14ac:dyDescent="0.25">
      <c r="A15" s="99" t="s">
        <v>218</v>
      </c>
      <c r="B15" s="311" t="s">
        <v>219</v>
      </c>
      <c r="C15" s="311"/>
      <c r="D15" s="100">
        <v>20950883747</v>
      </c>
      <c r="E15" s="100"/>
    </row>
    <row r="16" spans="1:6" ht="15" customHeight="1" x14ac:dyDescent="0.25">
      <c r="A16" s="312" t="s">
        <v>220</v>
      </c>
      <c r="B16" s="312" t="s">
        <v>221</v>
      </c>
      <c r="C16" s="312" t="s">
        <v>222</v>
      </c>
      <c r="D16" s="315" t="s">
        <v>223</v>
      </c>
      <c r="E16" s="313" t="s">
        <v>778</v>
      </c>
      <c r="F16" s="313" t="s">
        <v>779</v>
      </c>
    </row>
    <row r="17" spans="1:6" ht="30" customHeight="1" x14ac:dyDescent="0.25">
      <c r="A17" s="312"/>
      <c r="B17" s="312"/>
      <c r="C17" s="312"/>
      <c r="D17" s="315"/>
      <c r="E17" s="313"/>
      <c r="F17" s="313"/>
    </row>
    <row r="18" spans="1:6" x14ac:dyDescent="0.25">
      <c r="A18" s="101"/>
      <c r="B18" s="102" t="s">
        <v>224</v>
      </c>
      <c r="C18" s="101" t="s">
        <v>225</v>
      </c>
      <c r="D18" s="103">
        <f>D19+D20</f>
        <v>1728228.1400000001</v>
      </c>
      <c r="E18" s="103">
        <f>E19+E20</f>
        <v>2313.14</v>
      </c>
      <c r="F18" s="103">
        <f>D18+E18</f>
        <v>1730541.28</v>
      </c>
    </row>
    <row r="19" spans="1:6" x14ac:dyDescent="0.25">
      <c r="A19" s="314" t="s">
        <v>226</v>
      </c>
      <c r="B19" s="314"/>
      <c r="C19" s="314"/>
      <c r="D19" s="103">
        <f>D21+D29</f>
        <v>149728.14000000001</v>
      </c>
      <c r="E19" s="103">
        <f>E21+E29</f>
        <v>2313.14</v>
      </c>
      <c r="F19" s="103">
        <f t="shared" ref="F19:F82" si="0">D19+E19</f>
        <v>152041.28000000003</v>
      </c>
    </row>
    <row r="20" spans="1:6" x14ac:dyDescent="0.25">
      <c r="A20" s="314" t="s">
        <v>227</v>
      </c>
      <c r="B20" s="314"/>
      <c r="C20" s="314"/>
      <c r="D20" s="103">
        <f>D45</f>
        <v>1578500</v>
      </c>
      <c r="E20" s="103">
        <f>E45</f>
        <v>0</v>
      </c>
      <c r="F20" s="103">
        <f t="shared" si="0"/>
        <v>1578500</v>
      </c>
    </row>
    <row r="21" spans="1:6" ht="15" customHeight="1" x14ac:dyDescent="0.25">
      <c r="A21" s="253" t="s">
        <v>228</v>
      </c>
      <c r="B21" s="254"/>
      <c r="C21" s="254" t="s">
        <v>229</v>
      </c>
      <c r="D21" s="255">
        <f t="shared" ref="D21:E23" si="1">D22</f>
        <v>132060.64000000001</v>
      </c>
      <c r="E21" s="255">
        <f t="shared" si="1"/>
        <v>2313.14</v>
      </c>
      <c r="F21" s="255">
        <f t="shared" si="0"/>
        <v>134373.78000000003</v>
      </c>
    </row>
    <row r="22" spans="1:6" ht="15" customHeight="1" x14ac:dyDescent="0.25">
      <c r="A22" s="251"/>
      <c r="B22" s="256">
        <v>6</v>
      </c>
      <c r="C22" s="112" t="s">
        <v>25</v>
      </c>
      <c r="D22" s="257">
        <f t="shared" si="1"/>
        <v>132060.64000000001</v>
      </c>
      <c r="E22" s="257">
        <f t="shared" si="1"/>
        <v>2313.14</v>
      </c>
      <c r="F22" s="257">
        <f t="shared" si="0"/>
        <v>134373.78000000003</v>
      </c>
    </row>
    <row r="23" spans="1:6" ht="32.25" customHeight="1" x14ac:dyDescent="0.25">
      <c r="A23" s="251"/>
      <c r="B23" s="256">
        <v>67</v>
      </c>
      <c r="C23" s="258" t="s">
        <v>63</v>
      </c>
      <c r="D23" s="257">
        <f t="shared" si="1"/>
        <v>132060.64000000001</v>
      </c>
      <c r="E23" s="257">
        <f t="shared" si="1"/>
        <v>2313.14</v>
      </c>
      <c r="F23" s="257">
        <f t="shared" si="0"/>
        <v>134373.78000000003</v>
      </c>
    </row>
    <row r="24" spans="1:6" ht="30" x14ac:dyDescent="0.25">
      <c r="A24" s="251"/>
      <c r="B24" s="256">
        <v>671</v>
      </c>
      <c r="C24" s="258" t="s">
        <v>760</v>
      </c>
      <c r="D24" s="257">
        <f>D25+D27</f>
        <v>132060.64000000001</v>
      </c>
      <c r="E24" s="257">
        <f>E25</f>
        <v>2313.14</v>
      </c>
      <c r="F24" s="257">
        <f t="shared" si="0"/>
        <v>134373.78000000003</v>
      </c>
    </row>
    <row r="25" spans="1:6" ht="27.75" customHeight="1" x14ac:dyDescent="0.25">
      <c r="A25" s="251"/>
      <c r="B25" s="256">
        <v>6711</v>
      </c>
      <c r="C25" s="258" t="s">
        <v>761</v>
      </c>
      <c r="D25" s="252">
        <v>122060.64</v>
      </c>
      <c r="E25" s="252">
        <f>E26</f>
        <v>2313.14</v>
      </c>
      <c r="F25" s="252">
        <f t="shared" si="0"/>
        <v>124373.78</v>
      </c>
    </row>
    <row r="26" spans="1:6" ht="30" x14ac:dyDescent="0.25">
      <c r="A26" s="106"/>
      <c r="B26" s="250">
        <v>671110</v>
      </c>
      <c r="C26" s="259" t="s">
        <v>230</v>
      </c>
      <c r="D26" s="105">
        <v>122060.64</v>
      </c>
      <c r="E26" s="105">
        <v>2313.14</v>
      </c>
      <c r="F26" s="105">
        <f t="shared" si="0"/>
        <v>124373.78</v>
      </c>
    </row>
    <row r="27" spans="1:6" ht="30" x14ac:dyDescent="0.25">
      <c r="A27" s="106"/>
      <c r="B27" s="251">
        <v>6712</v>
      </c>
      <c r="C27" s="258" t="s">
        <v>765</v>
      </c>
      <c r="D27" s="252">
        <v>10000</v>
      </c>
      <c r="E27" s="252">
        <v>0</v>
      </c>
      <c r="F27" s="252">
        <f t="shared" si="0"/>
        <v>10000</v>
      </c>
    </row>
    <row r="28" spans="1:6" x14ac:dyDescent="0.25">
      <c r="A28" s="106"/>
      <c r="B28" s="250">
        <v>671210</v>
      </c>
      <c r="C28" s="259" t="s">
        <v>231</v>
      </c>
      <c r="D28" s="105">
        <v>10000</v>
      </c>
      <c r="E28" s="105">
        <v>0</v>
      </c>
      <c r="F28" s="105">
        <f t="shared" si="0"/>
        <v>10000</v>
      </c>
    </row>
    <row r="29" spans="1:6" ht="15" customHeight="1" x14ac:dyDescent="0.25">
      <c r="A29" s="253" t="s">
        <v>758</v>
      </c>
      <c r="B29" s="260"/>
      <c r="C29" s="260" t="s">
        <v>759</v>
      </c>
      <c r="D29" s="262">
        <f>D30</f>
        <v>17667.5</v>
      </c>
      <c r="E29" s="262">
        <f>E30</f>
        <v>0</v>
      </c>
      <c r="F29" s="262">
        <f t="shared" si="0"/>
        <v>17667.5</v>
      </c>
    </row>
    <row r="30" spans="1:6" ht="15" customHeight="1" x14ac:dyDescent="0.25">
      <c r="A30" s="251"/>
      <c r="B30" s="256">
        <v>6</v>
      </c>
      <c r="C30" s="112" t="s">
        <v>25</v>
      </c>
      <c r="D30" s="257">
        <f>D31</f>
        <v>17667.5</v>
      </c>
      <c r="E30" s="257">
        <v>0</v>
      </c>
      <c r="F30" s="257">
        <f t="shared" si="0"/>
        <v>17667.5</v>
      </c>
    </row>
    <row r="31" spans="1:6" ht="32.25" customHeight="1" x14ac:dyDescent="0.25">
      <c r="A31" s="251"/>
      <c r="B31" s="256">
        <v>67</v>
      </c>
      <c r="C31" s="258" t="s">
        <v>63</v>
      </c>
      <c r="D31" s="257">
        <f>D32</f>
        <v>17667.5</v>
      </c>
      <c r="E31" s="257">
        <v>0</v>
      </c>
      <c r="F31" s="257">
        <f t="shared" si="0"/>
        <v>17667.5</v>
      </c>
    </row>
    <row r="32" spans="1:6" ht="30" x14ac:dyDescent="0.25">
      <c r="A32" s="251"/>
      <c r="B32" s="256">
        <v>671</v>
      </c>
      <c r="C32" s="258" t="s">
        <v>760</v>
      </c>
      <c r="D32" s="257">
        <f>D33+D38</f>
        <v>17667.5</v>
      </c>
      <c r="E32" s="257">
        <v>0</v>
      </c>
      <c r="F32" s="257">
        <f t="shared" si="0"/>
        <v>17667.5</v>
      </c>
    </row>
    <row r="33" spans="1:6" ht="25.5" customHeight="1" x14ac:dyDescent="0.25">
      <c r="A33" s="251"/>
      <c r="B33" s="256">
        <v>6711</v>
      </c>
      <c r="C33" s="258" t="s">
        <v>761</v>
      </c>
      <c r="D33" s="257">
        <f>D34+D35+D36+D37</f>
        <v>14167.5</v>
      </c>
      <c r="E33" s="257">
        <v>0</v>
      </c>
      <c r="F33" s="257">
        <f t="shared" si="0"/>
        <v>14167.5</v>
      </c>
    </row>
    <row r="34" spans="1:6" x14ac:dyDescent="0.25">
      <c r="A34" s="106"/>
      <c r="B34" s="120">
        <v>671111</v>
      </c>
      <c r="C34" s="119" t="s">
        <v>232</v>
      </c>
      <c r="D34" s="105">
        <f>180+750+275+9500</f>
        <v>10705</v>
      </c>
      <c r="E34" s="105">
        <v>0</v>
      </c>
      <c r="F34" s="105">
        <f t="shared" si="0"/>
        <v>10705</v>
      </c>
    </row>
    <row r="35" spans="1:6" x14ac:dyDescent="0.25">
      <c r="A35" s="106"/>
      <c r="B35" s="120">
        <v>671112</v>
      </c>
      <c r="C35" s="119" t="s">
        <v>233</v>
      </c>
      <c r="D35" s="105">
        <v>750</v>
      </c>
      <c r="E35" s="105">
        <v>0</v>
      </c>
      <c r="F35" s="105">
        <f t="shared" si="0"/>
        <v>750</v>
      </c>
    </row>
    <row r="36" spans="1:6" x14ac:dyDescent="0.25">
      <c r="A36" s="106"/>
      <c r="B36" s="120">
        <v>671113</v>
      </c>
      <c r="C36" s="119" t="s">
        <v>234</v>
      </c>
      <c r="D36" s="105">
        <v>1212.5</v>
      </c>
      <c r="E36" s="105">
        <v>0</v>
      </c>
      <c r="F36" s="105">
        <f t="shared" si="0"/>
        <v>1212.5</v>
      </c>
    </row>
    <row r="37" spans="1:6" x14ac:dyDescent="0.25">
      <c r="A37" s="106"/>
      <c r="B37" s="120">
        <v>671119</v>
      </c>
      <c r="C37" s="119" t="s">
        <v>235</v>
      </c>
      <c r="D37" s="105">
        <v>1500</v>
      </c>
      <c r="E37" s="105">
        <v>0</v>
      </c>
      <c r="F37" s="105">
        <f t="shared" si="0"/>
        <v>1500</v>
      </c>
    </row>
    <row r="38" spans="1:6" ht="30" x14ac:dyDescent="0.25">
      <c r="A38" s="106"/>
      <c r="B38" s="251">
        <v>6712</v>
      </c>
      <c r="C38" s="258" t="s">
        <v>765</v>
      </c>
      <c r="D38" s="252">
        <f>D39</f>
        <v>3500</v>
      </c>
      <c r="E38" s="252">
        <v>0</v>
      </c>
      <c r="F38" s="252">
        <f t="shared" si="0"/>
        <v>3500</v>
      </c>
    </row>
    <row r="39" spans="1:6" x14ac:dyDescent="0.25">
      <c r="A39" s="104"/>
      <c r="B39" s="120">
        <v>671211</v>
      </c>
      <c r="C39" s="119" t="s">
        <v>720</v>
      </c>
      <c r="D39" s="105">
        <v>3500</v>
      </c>
      <c r="E39" s="105">
        <v>0</v>
      </c>
      <c r="F39" s="105">
        <f t="shared" si="0"/>
        <v>3500</v>
      </c>
    </row>
    <row r="40" spans="1:6" x14ac:dyDescent="0.25">
      <c r="A40" s="123"/>
      <c r="B40" s="113">
        <v>9</v>
      </c>
      <c r="C40" s="112" t="s">
        <v>66</v>
      </c>
      <c r="D40" s="114">
        <v>0</v>
      </c>
      <c r="E40" s="114">
        <v>0</v>
      </c>
      <c r="F40" s="114">
        <f t="shared" si="0"/>
        <v>0</v>
      </c>
    </row>
    <row r="41" spans="1:6" x14ac:dyDescent="0.25">
      <c r="A41" s="123"/>
      <c r="B41" s="113">
        <v>92</v>
      </c>
      <c r="C41" s="112" t="s">
        <v>67</v>
      </c>
      <c r="D41" s="114">
        <f>D42</f>
        <v>0</v>
      </c>
      <c r="E41" s="114">
        <v>0</v>
      </c>
      <c r="F41" s="114">
        <f t="shared" si="0"/>
        <v>0</v>
      </c>
    </row>
    <row r="42" spans="1:6" x14ac:dyDescent="0.25">
      <c r="A42" s="123"/>
      <c r="B42" s="113">
        <v>922</v>
      </c>
      <c r="C42" s="112" t="s">
        <v>256</v>
      </c>
      <c r="D42" s="114">
        <f>D43</f>
        <v>0</v>
      </c>
      <c r="E42" s="114">
        <v>0</v>
      </c>
      <c r="F42" s="114">
        <f t="shared" si="0"/>
        <v>0</v>
      </c>
    </row>
    <row r="43" spans="1:6" x14ac:dyDescent="0.25">
      <c r="A43" s="123"/>
      <c r="B43" s="113">
        <v>9221</v>
      </c>
      <c r="C43" s="112" t="s">
        <v>257</v>
      </c>
      <c r="D43" s="114">
        <f>D44</f>
        <v>0</v>
      </c>
      <c r="E43" s="114">
        <v>0</v>
      </c>
      <c r="F43" s="114">
        <f t="shared" si="0"/>
        <v>0</v>
      </c>
    </row>
    <row r="44" spans="1:6" x14ac:dyDescent="0.25">
      <c r="A44" s="123"/>
      <c r="B44" s="120">
        <v>92211</v>
      </c>
      <c r="C44" s="119" t="s">
        <v>762</v>
      </c>
      <c r="D44" s="121">
        <v>0</v>
      </c>
      <c r="E44" s="121">
        <v>0</v>
      </c>
      <c r="F44" s="121">
        <f t="shared" si="0"/>
        <v>0</v>
      </c>
    </row>
    <row r="45" spans="1:6" x14ac:dyDescent="0.25">
      <c r="A45" s="317" t="s">
        <v>236</v>
      </c>
      <c r="B45" s="318"/>
      <c r="C45" s="319"/>
      <c r="D45" s="108">
        <f>D46+D64+D98+D111+D124+D135</f>
        <v>1578500</v>
      </c>
      <c r="E45" s="108">
        <f>E46+E64+E98+E111+E124+E135</f>
        <v>0</v>
      </c>
      <c r="F45" s="108">
        <f t="shared" si="0"/>
        <v>1578500</v>
      </c>
    </row>
    <row r="46" spans="1:6" x14ac:dyDescent="0.25">
      <c r="A46" s="109" t="s">
        <v>237</v>
      </c>
      <c r="B46" s="110" t="s">
        <v>238</v>
      </c>
      <c r="C46" s="109" t="s">
        <v>239</v>
      </c>
      <c r="D46" s="111">
        <f>D47+D59</f>
        <v>5000</v>
      </c>
      <c r="E46" s="111">
        <f>E47+E59</f>
        <v>0</v>
      </c>
      <c r="F46" s="111">
        <f t="shared" si="0"/>
        <v>5000</v>
      </c>
    </row>
    <row r="47" spans="1:6" x14ac:dyDescent="0.25">
      <c r="A47" s="112"/>
      <c r="B47" s="113">
        <v>6</v>
      </c>
      <c r="C47" s="112" t="s">
        <v>25</v>
      </c>
      <c r="D47" s="114">
        <f>D48</f>
        <v>3250</v>
      </c>
      <c r="E47" s="114">
        <v>0</v>
      </c>
      <c r="F47" s="114">
        <f t="shared" si="0"/>
        <v>3250</v>
      </c>
    </row>
    <row r="48" spans="1:6" ht="30" x14ac:dyDescent="0.25">
      <c r="A48" s="112"/>
      <c r="B48" s="113">
        <v>66</v>
      </c>
      <c r="C48" s="112" t="s">
        <v>62</v>
      </c>
      <c r="D48" s="114">
        <f>D49</f>
        <v>3250</v>
      </c>
      <c r="E48" s="114">
        <v>0</v>
      </c>
      <c r="F48" s="114">
        <f t="shared" si="0"/>
        <v>3250</v>
      </c>
    </row>
    <row r="49" spans="1:6" x14ac:dyDescent="0.25">
      <c r="A49" s="112"/>
      <c r="B49" s="113">
        <v>663</v>
      </c>
      <c r="C49" s="115" t="s">
        <v>240</v>
      </c>
      <c r="D49" s="114">
        <f>D50+D55</f>
        <v>3250</v>
      </c>
      <c r="E49" s="114">
        <v>0</v>
      </c>
      <c r="F49" s="114">
        <f t="shared" si="0"/>
        <v>3250</v>
      </c>
    </row>
    <row r="50" spans="1:6" x14ac:dyDescent="0.25">
      <c r="A50" s="112"/>
      <c r="B50" s="113">
        <v>6631</v>
      </c>
      <c r="C50" s="112" t="s">
        <v>185</v>
      </c>
      <c r="D50" s="114">
        <f>D51+D54+D52+D53</f>
        <v>3050</v>
      </c>
      <c r="E50" s="114">
        <v>0</v>
      </c>
      <c r="F50" s="114">
        <f t="shared" si="0"/>
        <v>3050</v>
      </c>
    </row>
    <row r="51" spans="1:6" x14ac:dyDescent="0.25">
      <c r="A51" s="116" t="s">
        <v>241</v>
      </c>
      <c r="B51" s="117">
        <v>66311</v>
      </c>
      <c r="C51" s="116" t="s">
        <v>242</v>
      </c>
      <c r="D51" s="118">
        <v>0</v>
      </c>
      <c r="E51" s="118">
        <v>0</v>
      </c>
      <c r="F51" s="118">
        <f t="shared" si="0"/>
        <v>0</v>
      </c>
    </row>
    <row r="52" spans="1:6" x14ac:dyDescent="0.25">
      <c r="A52" s="119" t="s">
        <v>243</v>
      </c>
      <c r="B52" s="117">
        <v>66312</v>
      </c>
      <c r="C52" s="116" t="s">
        <v>244</v>
      </c>
      <c r="D52" s="118">
        <v>0</v>
      </c>
      <c r="E52" s="118">
        <v>0</v>
      </c>
      <c r="F52" s="118">
        <f t="shared" si="0"/>
        <v>0</v>
      </c>
    </row>
    <row r="53" spans="1:6" x14ac:dyDescent="0.25">
      <c r="A53" s="119" t="s">
        <v>245</v>
      </c>
      <c r="B53" s="117">
        <v>66313</v>
      </c>
      <c r="C53" s="116" t="s">
        <v>246</v>
      </c>
      <c r="D53" s="118">
        <v>2500</v>
      </c>
      <c r="E53" s="118">
        <v>0</v>
      </c>
      <c r="F53" s="118">
        <f t="shared" si="0"/>
        <v>2500</v>
      </c>
    </row>
    <row r="54" spans="1:6" ht="26.25" customHeight="1" x14ac:dyDescent="0.25">
      <c r="A54" s="116" t="s">
        <v>247</v>
      </c>
      <c r="B54" s="117">
        <v>66314</v>
      </c>
      <c r="C54" s="116" t="s">
        <v>248</v>
      </c>
      <c r="D54" s="118">
        <v>550</v>
      </c>
      <c r="E54" s="118">
        <v>0</v>
      </c>
      <c r="F54" s="118">
        <f t="shared" si="0"/>
        <v>550</v>
      </c>
    </row>
    <row r="55" spans="1:6" x14ac:dyDescent="0.25">
      <c r="A55" s="112"/>
      <c r="B55" s="113">
        <v>6632</v>
      </c>
      <c r="C55" s="112" t="s">
        <v>249</v>
      </c>
      <c r="D55" s="114">
        <f>D58+D57+D56</f>
        <v>200</v>
      </c>
      <c r="E55" s="114">
        <v>0</v>
      </c>
      <c r="F55" s="114">
        <f t="shared" si="0"/>
        <v>200</v>
      </c>
    </row>
    <row r="56" spans="1:6" x14ac:dyDescent="0.25">
      <c r="A56" s="119" t="s">
        <v>250</v>
      </c>
      <c r="B56" s="120">
        <v>66322</v>
      </c>
      <c r="C56" s="116" t="s">
        <v>251</v>
      </c>
      <c r="D56" s="121">
        <v>0</v>
      </c>
      <c r="E56" s="121">
        <v>0</v>
      </c>
      <c r="F56" s="121">
        <f t="shared" si="0"/>
        <v>0</v>
      </c>
    </row>
    <row r="57" spans="1:6" x14ac:dyDescent="0.25">
      <c r="A57" s="119" t="s">
        <v>252</v>
      </c>
      <c r="B57" s="120">
        <v>66323</v>
      </c>
      <c r="C57" s="116" t="s">
        <v>253</v>
      </c>
      <c r="D57" s="121">
        <v>200</v>
      </c>
      <c r="E57" s="121">
        <v>0</v>
      </c>
      <c r="F57" s="121">
        <f t="shared" si="0"/>
        <v>200</v>
      </c>
    </row>
    <row r="58" spans="1:6" ht="26.25" customHeight="1" x14ac:dyDescent="0.25">
      <c r="A58" s="122" t="s">
        <v>254</v>
      </c>
      <c r="B58" s="117">
        <v>66324</v>
      </c>
      <c r="C58" s="116" t="s">
        <v>255</v>
      </c>
      <c r="D58" s="121">
        <v>0</v>
      </c>
      <c r="E58" s="121">
        <v>0</v>
      </c>
      <c r="F58" s="121">
        <f t="shared" si="0"/>
        <v>0</v>
      </c>
    </row>
    <row r="59" spans="1:6" x14ac:dyDescent="0.25">
      <c r="A59" s="123"/>
      <c r="B59" s="113">
        <v>9</v>
      </c>
      <c r="C59" s="112" t="s">
        <v>66</v>
      </c>
      <c r="D59" s="114">
        <f>D60</f>
        <v>1750</v>
      </c>
      <c r="E59" s="114">
        <v>0</v>
      </c>
      <c r="F59" s="114">
        <f t="shared" si="0"/>
        <v>1750</v>
      </c>
    </row>
    <row r="60" spans="1:6" x14ac:dyDescent="0.25">
      <c r="A60" s="123"/>
      <c r="B60" s="113">
        <v>92</v>
      </c>
      <c r="C60" s="112" t="s">
        <v>67</v>
      </c>
      <c r="D60" s="114">
        <f>D61</f>
        <v>1750</v>
      </c>
      <c r="E60" s="114">
        <v>0</v>
      </c>
      <c r="F60" s="114">
        <f t="shared" si="0"/>
        <v>1750</v>
      </c>
    </row>
    <row r="61" spans="1:6" x14ac:dyDescent="0.25">
      <c r="A61" s="123"/>
      <c r="B61" s="113">
        <v>922</v>
      </c>
      <c r="C61" s="112" t="s">
        <v>256</v>
      </c>
      <c r="D61" s="114">
        <f>D62</f>
        <v>1750</v>
      </c>
      <c r="E61" s="114">
        <v>0</v>
      </c>
      <c r="F61" s="114">
        <f t="shared" si="0"/>
        <v>1750</v>
      </c>
    </row>
    <row r="62" spans="1:6" x14ac:dyDescent="0.25">
      <c r="A62" s="123"/>
      <c r="B62" s="113">
        <v>9221</v>
      </c>
      <c r="C62" s="112" t="s">
        <v>257</v>
      </c>
      <c r="D62" s="114">
        <f>D63</f>
        <v>1750</v>
      </c>
      <c r="E62" s="114">
        <v>0</v>
      </c>
      <c r="F62" s="114">
        <f t="shared" si="0"/>
        <v>1750</v>
      </c>
    </row>
    <row r="63" spans="1:6" x14ac:dyDescent="0.25">
      <c r="A63" s="123" t="s">
        <v>258</v>
      </c>
      <c r="B63" s="120">
        <v>92211</v>
      </c>
      <c r="C63" s="119" t="s">
        <v>763</v>
      </c>
      <c r="D63" s="121">
        <v>1750</v>
      </c>
      <c r="E63" s="121">
        <v>0</v>
      </c>
      <c r="F63" s="121">
        <f t="shared" si="0"/>
        <v>1750</v>
      </c>
    </row>
    <row r="64" spans="1:6" x14ac:dyDescent="0.25">
      <c r="A64" s="109" t="s">
        <v>237</v>
      </c>
      <c r="B64" s="110" t="s">
        <v>259</v>
      </c>
      <c r="C64" s="109" t="s">
        <v>260</v>
      </c>
      <c r="D64" s="111">
        <f>D65+D93+D88</f>
        <v>21000</v>
      </c>
      <c r="E64" s="111">
        <f>E65+E93+E88</f>
        <v>0</v>
      </c>
      <c r="F64" s="111">
        <f t="shared" si="0"/>
        <v>21000</v>
      </c>
    </row>
    <row r="65" spans="1:6" x14ac:dyDescent="0.25">
      <c r="A65" s="112"/>
      <c r="B65" s="113">
        <v>6</v>
      </c>
      <c r="C65" s="112" t="s">
        <v>25</v>
      </c>
      <c r="D65" s="114">
        <f>D66+D75+D72+D84</f>
        <v>19000</v>
      </c>
      <c r="E65" s="114">
        <v>0</v>
      </c>
      <c r="F65" s="114">
        <f t="shared" si="0"/>
        <v>19000</v>
      </c>
    </row>
    <row r="66" spans="1:6" x14ac:dyDescent="0.25">
      <c r="A66" s="112"/>
      <c r="B66" s="113">
        <v>64</v>
      </c>
      <c r="C66" s="112" t="s">
        <v>60</v>
      </c>
      <c r="D66" s="114">
        <f>D67</f>
        <v>20</v>
      </c>
      <c r="E66" s="114">
        <v>0</v>
      </c>
      <c r="F66" s="114">
        <f t="shared" si="0"/>
        <v>20</v>
      </c>
    </row>
    <row r="67" spans="1:6" x14ac:dyDescent="0.25">
      <c r="A67" s="112"/>
      <c r="B67" s="113">
        <v>641</v>
      </c>
      <c r="C67" s="112" t="s">
        <v>261</v>
      </c>
      <c r="D67" s="114">
        <f>D68</f>
        <v>20</v>
      </c>
      <c r="E67" s="114">
        <v>0</v>
      </c>
      <c r="F67" s="114">
        <f t="shared" si="0"/>
        <v>20</v>
      </c>
    </row>
    <row r="68" spans="1:6" x14ac:dyDescent="0.25">
      <c r="A68" s="112"/>
      <c r="B68" s="113">
        <v>6413</v>
      </c>
      <c r="C68" s="112" t="s">
        <v>262</v>
      </c>
      <c r="D68" s="114">
        <f>D69</f>
        <v>20</v>
      </c>
      <c r="E68" s="114">
        <v>0</v>
      </c>
      <c r="F68" s="114">
        <f t="shared" si="0"/>
        <v>20</v>
      </c>
    </row>
    <row r="69" spans="1:6" x14ac:dyDescent="0.25">
      <c r="A69" s="124" t="s">
        <v>263</v>
      </c>
      <c r="B69" s="125">
        <v>64132</v>
      </c>
      <c r="C69" s="124" t="s">
        <v>264</v>
      </c>
      <c r="D69" s="126">
        <v>20</v>
      </c>
      <c r="E69" s="126">
        <v>0</v>
      </c>
      <c r="F69" s="126">
        <f t="shared" si="0"/>
        <v>20</v>
      </c>
    </row>
    <row r="70" spans="1:6" ht="30" x14ac:dyDescent="0.25">
      <c r="A70" s="124"/>
      <c r="B70" s="113">
        <v>65</v>
      </c>
      <c r="C70" s="112" t="s">
        <v>265</v>
      </c>
      <c r="D70" s="127">
        <v>3500</v>
      </c>
      <c r="E70" s="127">
        <v>0</v>
      </c>
      <c r="F70" s="127">
        <f t="shared" si="0"/>
        <v>3500</v>
      </c>
    </row>
    <row r="71" spans="1:6" x14ac:dyDescent="0.25">
      <c r="A71" s="124"/>
      <c r="B71" s="128">
        <v>652</v>
      </c>
      <c r="C71" s="112" t="s">
        <v>266</v>
      </c>
      <c r="D71" s="127">
        <v>3500</v>
      </c>
      <c r="E71" s="127">
        <v>0</v>
      </c>
      <c r="F71" s="127">
        <f t="shared" si="0"/>
        <v>3500</v>
      </c>
    </row>
    <row r="72" spans="1:6" x14ac:dyDescent="0.25">
      <c r="A72" s="112"/>
      <c r="B72" s="113">
        <v>6526</v>
      </c>
      <c r="C72" s="112" t="s">
        <v>267</v>
      </c>
      <c r="D72" s="114">
        <f>D73+D74</f>
        <v>3500</v>
      </c>
      <c r="E72" s="114">
        <v>0</v>
      </c>
      <c r="F72" s="114">
        <f t="shared" si="0"/>
        <v>3500</v>
      </c>
    </row>
    <row r="73" spans="1:6" x14ac:dyDescent="0.25">
      <c r="A73" s="116" t="s">
        <v>268</v>
      </c>
      <c r="B73" s="117">
        <v>65268</v>
      </c>
      <c r="C73" s="116" t="s">
        <v>53</v>
      </c>
      <c r="D73" s="118">
        <v>500</v>
      </c>
      <c r="E73" s="118">
        <v>0</v>
      </c>
      <c r="F73" s="118">
        <f t="shared" si="0"/>
        <v>500</v>
      </c>
    </row>
    <row r="74" spans="1:6" x14ac:dyDescent="0.25">
      <c r="A74" s="116" t="s">
        <v>269</v>
      </c>
      <c r="B74" s="117">
        <v>65269</v>
      </c>
      <c r="C74" s="116" t="s">
        <v>270</v>
      </c>
      <c r="D74" s="118">
        <v>3000</v>
      </c>
      <c r="E74" s="118">
        <v>0</v>
      </c>
      <c r="F74" s="118">
        <f t="shared" si="0"/>
        <v>3000</v>
      </c>
    </row>
    <row r="75" spans="1:6" ht="30" x14ac:dyDescent="0.25">
      <c r="A75" s="112"/>
      <c r="B75" s="113">
        <v>66</v>
      </c>
      <c r="C75" s="112" t="s">
        <v>62</v>
      </c>
      <c r="D75" s="127">
        <f>D76+D81</f>
        <v>15480</v>
      </c>
      <c r="E75" s="127">
        <v>0</v>
      </c>
      <c r="F75" s="127">
        <f t="shared" si="0"/>
        <v>15480</v>
      </c>
    </row>
    <row r="76" spans="1:6" ht="18" customHeight="1" x14ac:dyDescent="0.25">
      <c r="A76" s="112"/>
      <c r="B76" s="113">
        <v>661</v>
      </c>
      <c r="C76" s="112" t="s">
        <v>271</v>
      </c>
      <c r="D76" s="127">
        <f>D77+D79</f>
        <v>14980</v>
      </c>
      <c r="E76" s="127">
        <v>0</v>
      </c>
      <c r="F76" s="127">
        <f t="shared" si="0"/>
        <v>14980</v>
      </c>
    </row>
    <row r="77" spans="1:6" x14ac:dyDescent="0.25">
      <c r="A77" s="112"/>
      <c r="B77" s="113">
        <v>6614</v>
      </c>
      <c r="C77" s="112" t="s">
        <v>272</v>
      </c>
      <c r="D77" s="127">
        <v>0</v>
      </c>
      <c r="E77" s="127">
        <v>0</v>
      </c>
      <c r="F77" s="127">
        <f t="shared" si="0"/>
        <v>0</v>
      </c>
    </row>
    <row r="78" spans="1:6" x14ac:dyDescent="0.25">
      <c r="A78" s="116" t="s">
        <v>273</v>
      </c>
      <c r="B78" s="117">
        <v>66142</v>
      </c>
      <c r="C78" s="116" t="s">
        <v>272</v>
      </c>
      <c r="D78" s="118">
        <v>0</v>
      </c>
      <c r="E78" s="118">
        <v>0</v>
      </c>
      <c r="F78" s="118">
        <f t="shared" si="0"/>
        <v>0</v>
      </c>
    </row>
    <row r="79" spans="1:6" x14ac:dyDescent="0.25">
      <c r="A79" s="112"/>
      <c r="B79" s="113">
        <v>6615</v>
      </c>
      <c r="C79" s="112" t="s">
        <v>274</v>
      </c>
      <c r="D79" s="129">
        <v>14980</v>
      </c>
      <c r="E79" s="129">
        <v>0</v>
      </c>
      <c r="F79" s="129">
        <f t="shared" si="0"/>
        <v>14980</v>
      </c>
    </row>
    <row r="80" spans="1:6" x14ac:dyDescent="0.25">
      <c r="A80" s="116" t="s">
        <v>275</v>
      </c>
      <c r="B80" s="117">
        <v>66151</v>
      </c>
      <c r="C80" s="116" t="s">
        <v>274</v>
      </c>
      <c r="D80" s="118">
        <v>14980</v>
      </c>
      <c r="E80" s="118">
        <v>0</v>
      </c>
      <c r="F80" s="118">
        <f t="shared" si="0"/>
        <v>14980</v>
      </c>
    </row>
    <row r="81" spans="1:6" x14ac:dyDescent="0.25">
      <c r="A81" s="116"/>
      <c r="B81" s="113">
        <v>663</v>
      </c>
      <c r="C81" s="115" t="s">
        <v>240</v>
      </c>
      <c r="D81" s="129">
        <v>500</v>
      </c>
      <c r="E81" s="129">
        <v>0</v>
      </c>
      <c r="F81" s="129">
        <f t="shared" si="0"/>
        <v>500</v>
      </c>
    </row>
    <row r="82" spans="1:6" x14ac:dyDescent="0.25">
      <c r="A82" s="116" t="s">
        <v>276</v>
      </c>
      <c r="B82" s="117">
        <v>66311</v>
      </c>
      <c r="C82" s="116" t="s">
        <v>277</v>
      </c>
      <c r="D82" s="118">
        <v>500</v>
      </c>
      <c r="E82" s="118">
        <v>0</v>
      </c>
      <c r="F82" s="118">
        <f t="shared" si="0"/>
        <v>500</v>
      </c>
    </row>
    <row r="83" spans="1:6" x14ac:dyDescent="0.25">
      <c r="A83" s="116" t="s">
        <v>278</v>
      </c>
      <c r="B83" s="117">
        <v>66313</v>
      </c>
      <c r="C83" s="116" t="s">
        <v>246</v>
      </c>
      <c r="D83" s="118">
        <v>0</v>
      </c>
      <c r="E83" s="118">
        <v>0</v>
      </c>
      <c r="F83" s="118">
        <f t="shared" ref="F83:F146" si="2">D83+E83</f>
        <v>0</v>
      </c>
    </row>
    <row r="84" spans="1:6" x14ac:dyDescent="0.25">
      <c r="A84" s="116"/>
      <c r="B84" s="130">
        <v>68</v>
      </c>
      <c r="C84" s="131" t="s">
        <v>64</v>
      </c>
      <c r="D84" s="129">
        <v>0</v>
      </c>
      <c r="E84" s="129">
        <v>0</v>
      </c>
      <c r="F84" s="129">
        <f t="shared" si="2"/>
        <v>0</v>
      </c>
    </row>
    <row r="85" spans="1:6" x14ac:dyDescent="0.25">
      <c r="A85" s="116"/>
      <c r="B85" s="130">
        <v>683</v>
      </c>
      <c r="C85" s="131" t="s">
        <v>279</v>
      </c>
      <c r="D85" s="129">
        <v>0</v>
      </c>
      <c r="E85" s="129">
        <v>0</v>
      </c>
      <c r="F85" s="129">
        <f t="shared" si="2"/>
        <v>0</v>
      </c>
    </row>
    <row r="86" spans="1:6" x14ac:dyDescent="0.25">
      <c r="A86" s="116"/>
      <c r="B86" s="130">
        <v>6831</v>
      </c>
      <c r="C86" s="131" t="s">
        <v>279</v>
      </c>
      <c r="D86" s="129">
        <v>0</v>
      </c>
      <c r="E86" s="129">
        <v>0</v>
      </c>
      <c r="F86" s="129">
        <f t="shared" si="2"/>
        <v>0</v>
      </c>
    </row>
    <row r="87" spans="1:6" x14ac:dyDescent="0.25">
      <c r="A87" s="116" t="s">
        <v>280</v>
      </c>
      <c r="B87" s="117">
        <v>683110</v>
      </c>
      <c r="C87" s="116" t="s">
        <v>279</v>
      </c>
      <c r="D87" s="118">
        <v>0</v>
      </c>
      <c r="E87" s="118">
        <v>0</v>
      </c>
      <c r="F87" s="118">
        <f t="shared" si="2"/>
        <v>0</v>
      </c>
    </row>
    <row r="88" spans="1:6" x14ac:dyDescent="0.25">
      <c r="A88" s="116"/>
      <c r="B88" s="130">
        <v>7</v>
      </c>
      <c r="C88" s="131" t="s">
        <v>29</v>
      </c>
      <c r="D88" s="129">
        <v>0</v>
      </c>
      <c r="E88" s="129">
        <v>0</v>
      </c>
      <c r="F88" s="129">
        <f t="shared" si="2"/>
        <v>0</v>
      </c>
    </row>
    <row r="89" spans="1:6" x14ac:dyDescent="0.25">
      <c r="A89" s="116"/>
      <c r="B89" s="130">
        <v>72</v>
      </c>
      <c r="C89" s="131" t="s">
        <v>30</v>
      </c>
      <c r="D89" s="129">
        <v>0</v>
      </c>
      <c r="E89" s="129">
        <v>0</v>
      </c>
      <c r="F89" s="129">
        <f t="shared" si="2"/>
        <v>0</v>
      </c>
    </row>
    <row r="90" spans="1:6" x14ac:dyDescent="0.25">
      <c r="A90" s="116"/>
      <c r="B90" s="130">
        <v>722</v>
      </c>
      <c r="C90" s="131" t="s">
        <v>281</v>
      </c>
      <c r="D90" s="129">
        <v>0</v>
      </c>
      <c r="E90" s="129">
        <v>0</v>
      </c>
      <c r="F90" s="129">
        <f t="shared" si="2"/>
        <v>0</v>
      </c>
    </row>
    <row r="91" spans="1:6" x14ac:dyDescent="0.25">
      <c r="A91" s="116"/>
      <c r="B91" s="130">
        <v>7227</v>
      </c>
      <c r="C91" s="131" t="s">
        <v>173</v>
      </c>
      <c r="D91" s="118">
        <v>0</v>
      </c>
      <c r="E91" s="118">
        <v>0</v>
      </c>
      <c r="F91" s="118">
        <f t="shared" si="2"/>
        <v>0</v>
      </c>
    </row>
    <row r="92" spans="1:6" x14ac:dyDescent="0.25">
      <c r="A92" s="116" t="s">
        <v>282</v>
      </c>
      <c r="B92" s="117">
        <v>722720</v>
      </c>
      <c r="C92" s="116" t="s">
        <v>283</v>
      </c>
      <c r="D92" s="118">
        <v>0</v>
      </c>
      <c r="E92" s="118">
        <v>0</v>
      </c>
      <c r="F92" s="118">
        <f t="shared" si="2"/>
        <v>0</v>
      </c>
    </row>
    <row r="93" spans="1:6" x14ac:dyDescent="0.25">
      <c r="A93" s="119"/>
      <c r="B93" s="113">
        <v>9</v>
      </c>
      <c r="C93" s="112" t="s">
        <v>66</v>
      </c>
      <c r="D93" s="129">
        <f>D94</f>
        <v>2000</v>
      </c>
      <c r="E93" s="129">
        <v>0</v>
      </c>
      <c r="F93" s="129">
        <f t="shared" si="2"/>
        <v>2000</v>
      </c>
    </row>
    <row r="94" spans="1:6" x14ac:dyDescent="0.25">
      <c r="A94" s="119"/>
      <c r="B94" s="113">
        <v>92</v>
      </c>
      <c r="C94" s="112" t="s">
        <v>67</v>
      </c>
      <c r="D94" s="129">
        <f>D95</f>
        <v>2000</v>
      </c>
      <c r="E94" s="129">
        <v>0</v>
      </c>
      <c r="F94" s="129">
        <f t="shared" si="2"/>
        <v>2000</v>
      </c>
    </row>
    <row r="95" spans="1:6" x14ac:dyDescent="0.25">
      <c r="A95" s="119"/>
      <c r="B95" s="113">
        <v>922</v>
      </c>
      <c r="C95" s="112" t="s">
        <v>256</v>
      </c>
      <c r="D95" s="129">
        <f>D96</f>
        <v>2000</v>
      </c>
      <c r="E95" s="129">
        <v>0</v>
      </c>
      <c r="F95" s="129">
        <f t="shared" si="2"/>
        <v>2000</v>
      </c>
    </row>
    <row r="96" spans="1:6" x14ac:dyDescent="0.25">
      <c r="A96" s="119"/>
      <c r="B96" s="113">
        <v>9221</v>
      </c>
      <c r="C96" s="112" t="s">
        <v>257</v>
      </c>
      <c r="D96" s="129">
        <f>D97</f>
        <v>2000</v>
      </c>
      <c r="E96" s="129">
        <v>0</v>
      </c>
      <c r="F96" s="129">
        <f t="shared" si="2"/>
        <v>2000</v>
      </c>
    </row>
    <row r="97" spans="1:6" x14ac:dyDescent="0.25">
      <c r="A97" s="116" t="s">
        <v>284</v>
      </c>
      <c r="B97" s="117">
        <v>92211</v>
      </c>
      <c r="C97" s="116" t="s">
        <v>763</v>
      </c>
      <c r="D97" s="118">
        <v>2000</v>
      </c>
      <c r="E97" s="118">
        <v>0</v>
      </c>
      <c r="F97" s="118">
        <f t="shared" si="2"/>
        <v>2000</v>
      </c>
    </row>
    <row r="98" spans="1:6" x14ac:dyDescent="0.25">
      <c r="A98" s="109" t="s">
        <v>237</v>
      </c>
      <c r="B98" s="110" t="s">
        <v>285</v>
      </c>
      <c r="C98" s="109" t="s">
        <v>286</v>
      </c>
      <c r="D98" s="111">
        <f>D99+D106</f>
        <v>12500</v>
      </c>
      <c r="E98" s="111">
        <f>E99+E106</f>
        <v>0</v>
      </c>
      <c r="F98" s="111">
        <f t="shared" si="2"/>
        <v>12500</v>
      </c>
    </row>
    <row r="99" spans="1:6" x14ac:dyDescent="0.25">
      <c r="A99" s="112"/>
      <c r="B99" s="113">
        <v>6</v>
      </c>
      <c r="C99" s="112" t="s">
        <v>25</v>
      </c>
      <c r="D99" s="114">
        <f>D100</f>
        <v>12500</v>
      </c>
      <c r="E99" s="114">
        <v>0</v>
      </c>
      <c r="F99" s="114">
        <f t="shared" si="2"/>
        <v>12500</v>
      </c>
    </row>
    <row r="100" spans="1:6" ht="30" x14ac:dyDescent="0.25">
      <c r="A100" s="112"/>
      <c r="B100" s="113">
        <v>65</v>
      </c>
      <c r="C100" s="112" t="s">
        <v>265</v>
      </c>
      <c r="D100" s="114">
        <f>D101</f>
        <v>12500</v>
      </c>
      <c r="E100" s="114">
        <v>0</v>
      </c>
      <c r="F100" s="114">
        <f t="shared" si="2"/>
        <v>12500</v>
      </c>
    </row>
    <row r="101" spans="1:6" x14ac:dyDescent="0.25">
      <c r="A101" s="112"/>
      <c r="B101" s="113">
        <v>652</v>
      </c>
      <c r="C101" s="112" t="s">
        <v>266</v>
      </c>
      <c r="D101" s="114">
        <f>D102</f>
        <v>12500</v>
      </c>
      <c r="E101" s="114">
        <v>0</v>
      </c>
      <c r="F101" s="114">
        <f t="shared" si="2"/>
        <v>12500</v>
      </c>
    </row>
    <row r="102" spans="1:6" x14ac:dyDescent="0.25">
      <c r="A102" s="112"/>
      <c r="B102" s="113">
        <v>6526</v>
      </c>
      <c r="C102" s="112" t="s">
        <v>267</v>
      </c>
      <c r="D102" s="114">
        <f>D103+D104+D105</f>
        <v>12500</v>
      </c>
      <c r="E102" s="114">
        <v>0</v>
      </c>
      <c r="F102" s="114">
        <f t="shared" si="2"/>
        <v>12500</v>
      </c>
    </row>
    <row r="103" spans="1:6" x14ac:dyDescent="0.25">
      <c r="A103" s="116" t="s">
        <v>287</v>
      </c>
      <c r="B103" s="117">
        <v>65264</v>
      </c>
      <c r="C103" s="116" t="s">
        <v>288</v>
      </c>
      <c r="D103" s="118">
        <v>12200</v>
      </c>
      <c r="E103" s="118">
        <v>0</v>
      </c>
      <c r="F103" s="118">
        <f t="shared" si="2"/>
        <v>12200</v>
      </c>
    </row>
    <row r="104" spans="1:6" x14ac:dyDescent="0.25">
      <c r="A104" s="116" t="s">
        <v>289</v>
      </c>
      <c r="B104" s="117">
        <v>65268</v>
      </c>
      <c r="C104" s="116" t="s">
        <v>53</v>
      </c>
      <c r="D104" s="118">
        <v>0</v>
      </c>
      <c r="E104" s="118">
        <v>0</v>
      </c>
      <c r="F104" s="118">
        <f t="shared" si="2"/>
        <v>0</v>
      </c>
    </row>
    <row r="105" spans="1:6" x14ac:dyDescent="0.25">
      <c r="A105" s="116" t="s">
        <v>290</v>
      </c>
      <c r="B105" s="117">
        <v>65269</v>
      </c>
      <c r="C105" s="116" t="s">
        <v>270</v>
      </c>
      <c r="D105" s="118">
        <v>300</v>
      </c>
      <c r="E105" s="118">
        <v>0</v>
      </c>
      <c r="F105" s="118">
        <f t="shared" si="2"/>
        <v>300</v>
      </c>
    </row>
    <row r="106" spans="1:6" x14ac:dyDescent="0.25">
      <c r="A106" s="119"/>
      <c r="B106" s="113">
        <v>9</v>
      </c>
      <c r="C106" s="112" t="s">
        <v>66</v>
      </c>
      <c r="D106" s="114">
        <f>D107</f>
        <v>0</v>
      </c>
      <c r="E106" s="114">
        <v>0</v>
      </c>
      <c r="F106" s="114">
        <f t="shared" si="2"/>
        <v>0</v>
      </c>
    </row>
    <row r="107" spans="1:6" x14ac:dyDescent="0.25">
      <c r="A107" s="119"/>
      <c r="B107" s="113">
        <v>92</v>
      </c>
      <c r="C107" s="112" t="s">
        <v>67</v>
      </c>
      <c r="D107" s="114">
        <f>D108</f>
        <v>0</v>
      </c>
      <c r="E107" s="114">
        <v>0</v>
      </c>
      <c r="F107" s="114">
        <f t="shared" si="2"/>
        <v>0</v>
      </c>
    </row>
    <row r="108" spans="1:6" x14ac:dyDescent="0.25">
      <c r="A108" s="119"/>
      <c r="B108" s="113">
        <v>922</v>
      </c>
      <c r="C108" s="112" t="s">
        <v>256</v>
      </c>
      <c r="D108" s="114">
        <f>D109</f>
        <v>0</v>
      </c>
      <c r="E108" s="114">
        <v>0</v>
      </c>
      <c r="F108" s="114">
        <f t="shared" si="2"/>
        <v>0</v>
      </c>
    </row>
    <row r="109" spans="1:6" x14ac:dyDescent="0.25">
      <c r="A109" s="119"/>
      <c r="B109" s="113">
        <v>9221</v>
      </c>
      <c r="C109" s="112" t="s">
        <v>257</v>
      </c>
      <c r="D109" s="114">
        <f>D110</f>
        <v>0</v>
      </c>
      <c r="E109" s="114">
        <v>0</v>
      </c>
      <c r="F109" s="114">
        <f t="shared" si="2"/>
        <v>0</v>
      </c>
    </row>
    <row r="110" spans="1:6" x14ac:dyDescent="0.25">
      <c r="A110" s="116" t="s">
        <v>291</v>
      </c>
      <c r="B110" s="117">
        <v>922113</v>
      </c>
      <c r="C110" s="116" t="s">
        <v>292</v>
      </c>
      <c r="D110" s="121">
        <v>0</v>
      </c>
      <c r="E110" s="118">
        <v>0</v>
      </c>
      <c r="F110" s="118">
        <f t="shared" si="2"/>
        <v>0</v>
      </c>
    </row>
    <row r="111" spans="1:6" x14ac:dyDescent="0.25">
      <c r="A111" s="109" t="s">
        <v>237</v>
      </c>
      <c r="B111" s="110" t="s">
        <v>112</v>
      </c>
      <c r="C111" s="109" t="s">
        <v>293</v>
      </c>
      <c r="D111" s="111">
        <f>D112+D119</f>
        <v>1500000</v>
      </c>
      <c r="E111" s="111">
        <f>E112+E119</f>
        <v>0</v>
      </c>
      <c r="F111" s="111">
        <f t="shared" si="2"/>
        <v>1500000</v>
      </c>
    </row>
    <row r="112" spans="1:6" x14ac:dyDescent="0.25">
      <c r="A112" s="112"/>
      <c r="B112" s="113">
        <v>6</v>
      </c>
      <c r="C112" s="112" t="s">
        <v>25</v>
      </c>
      <c r="D112" s="114">
        <f>D113</f>
        <v>1498625</v>
      </c>
      <c r="E112" s="114">
        <v>0</v>
      </c>
      <c r="F112" s="114">
        <f t="shared" si="2"/>
        <v>1498625</v>
      </c>
    </row>
    <row r="113" spans="1:6" ht="30" x14ac:dyDescent="0.25">
      <c r="A113" s="112"/>
      <c r="B113" s="113">
        <v>63</v>
      </c>
      <c r="C113" s="112" t="s">
        <v>26</v>
      </c>
      <c r="D113" s="114">
        <f>D114</f>
        <v>1498625</v>
      </c>
      <c r="E113" s="114">
        <v>0</v>
      </c>
      <c r="F113" s="114">
        <f t="shared" si="2"/>
        <v>1498625</v>
      </c>
    </row>
    <row r="114" spans="1:6" ht="30" x14ac:dyDescent="0.25">
      <c r="A114" s="112"/>
      <c r="B114" s="113">
        <v>636</v>
      </c>
      <c r="C114" s="112" t="s">
        <v>294</v>
      </c>
      <c r="D114" s="114">
        <f>D115+D117</f>
        <v>1498625</v>
      </c>
      <c r="E114" s="114">
        <v>0</v>
      </c>
      <c r="F114" s="114">
        <f t="shared" si="2"/>
        <v>1498625</v>
      </c>
    </row>
    <row r="115" spans="1:6" ht="30" x14ac:dyDescent="0.25">
      <c r="A115" s="112"/>
      <c r="B115" s="113">
        <v>6361</v>
      </c>
      <c r="C115" s="112" t="s">
        <v>295</v>
      </c>
      <c r="D115" s="114">
        <f>D116</f>
        <v>1497625</v>
      </c>
      <c r="E115" s="114">
        <v>0</v>
      </c>
      <c r="F115" s="114">
        <f t="shared" si="2"/>
        <v>1497625</v>
      </c>
    </row>
    <row r="116" spans="1:6" ht="30" x14ac:dyDescent="0.25">
      <c r="A116" s="116" t="s">
        <v>296</v>
      </c>
      <c r="B116" s="117">
        <v>63612</v>
      </c>
      <c r="C116" s="116" t="s">
        <v>297</v>
      </c>
      <c r="D116" s="118">
        <v>1497625</v>
      </c>
      <c r="E116" s="118">
        <v>0</v>
      </c>
      <c r="F116" s="118">
        <f t="shared" si="2"/>
        <v>1497625</v>
      </c>
    </row>
    <row r="117" spans="1:6" ht="30" x14ac:dyDescent="0.25">
      <c r="A117" s="112"/>
      <c r="B117" s="113">
        <v>6362</v>
      </c>
      <c r="C117" s="112" t="s">
        <v>298</v>
      </c>
      <c r="D117" s="114">
        <f>D118</f>
        <v>1000</v>
      </c>
      <c r="E117" s="114">
        <v>0</v>
      </c>
      <c r="F117" s="114">
        <f t="shared" si="2"/>
        <v>1000</v>
      </c>
    </row>
    <row r="118" spans="1:6" ht="30" x14ac:dyDescent="0.25">
      <c r="A118" s="116" t="s">
        <v>299</v>
      </c>
      <c r="B118" s="117">
        <v>63622</v>
      </c>
      <c r="C118" s="116" t="s">
        <v>300</v>
      </c>
      <c r="D118" s="121">
        <v>1000</v>
      </c>
      <c r="E118" s="118">
        <v>0</v>
      </c>
      <c r="F118" s="118">
        <f t="shared" si="2"/>
        <v>1000</v>
      </c>
    </row>
    <row r="119" spans="1:6" x14ac:dyDescent="0.25">
      <c r="A119" s="119"/>
      <c r="B119" s="113">
        <v>9</v>
      </c>
      <c r="C119" s="112" t="s">
        <v>66</v>
      </c>
      <c r="D119" s="114">
        <f>D120</f>
        <v>1375</v>
      </c>
      <c r="E119" s="114">
        <v>0</v>
      </c>
      <c r="F119" s="114">
        <f t="shared" si="2"/>
        <v>1375</v>
      </c>
    </row>
    <row r="120" spans="1:6" x14ac:dyDescent="0.25">
      <c r="A120" s="119"/>
      <c r="B120" s="113">
        <v>92</v>
      </c>
      <c r="C120" s="112" t="s">
        <v>67</v>
      </c>
      <c r="D120" s="114">
        <f>D121</f>
        <v>1375</v>
      </c>
      <c r="E120" s="114">
        <v>0</v>
      </c>
      <c r="F120" s="114">
        <f t="shared" si="2"/>
        <v>1375</v>
      </c>
    </row>
    <row r="121" spans="1:6" x14ac:dyDescent="0.25">
      <c r="A121" s="119"/>
      <c r="B121" s="113">
        <v>922</v>
      </c>
      <c r="C121" s="112" t="s">
        <v>256</v>
      </c>
      <c r="D121" s="114">
        <f>D122</f>
        <v>1375</v>
      </c>
      <c r="E121" s="114">
        <v>0</v>
      </c>
      <c r="F121" s="114">
        <f t="shared" si="2"/>
        <v>1375</v>
      </c>
    </row>
    <row r="122" spans="1:6" x14ac:dyDescent="0.25">
      <c r="A122" s="119"/>
      <c r="B122" s="113">
        <v>9221</v>
      </c>
      <c r="C122" s="112" t="s">
        <v>257</v>
      </c>
      <c r="D122" s="114">
        <f>D123</f>
        <v>1375</v>
      </c>
      <c r="E122" s="114">
        <v>0</v>
      </c>
      <c r="F122" s="114">
        <f t="shared" si="2"/>
        <v>1375</v>
      </c>
    </row>
    <row r="123" spans="1:6" x14ac:dyDescent="0.25">
      <c r="A123" s="116" t="s">
        <v>301</v>
      </c>
      <c r="B123" s="117">
        <v>92211</v>
      </c>
      <c r="C123" s="116" t="s">
        <v>764</v>
      </c>
      <c r="D123" s="118">
        <v>1375</v>
      </c>
      <c r="E123" s="118">
        <v>0</v>
      </c>
      <c r="F123" s="118">
        <f t="shared" si="2"/>
        <v>1375</v>
      </c>
    </row>
    <row r="124" spans="1:6" x14ac:dyDescent="0.25">
      <c r="A124" s="109" t="s">
        <v>237</v>
      </c>
      <c r="B124" s="110" t="s">
        <v>114</v>
      </c>
      <c r="C124" s="109" t="s">
        <v>780</v>
      </c>
      <c r="D124" s="111">
        <f>D125</f>
        <v>12000</v>
      </c>
      <c r="E124" s="111">
        <f>E125</f>
        <v>0</v>
      </c>
      <c r="F124" s="111">
        <f t="shared" si="2"/>
        <v>12000</v>
      </c>
    </row>
    <row r="125" spans="1:6" x14ac:dyDescent="0.25">
      <c r="A125" s="112"/>
      <c r="B125" s="113">
        <v>6</v>
      </c>
      <c r="C125" s="112" t="s">
        <v>25</v>
      </c>
      <c r="D125" s="114">
        <f>D126</f>
        <v>12000</v>
      </c>
      <c r="E125" s="114">
        <v>0</v>
      </c>
      <c r="F125" s="114">
        <f t="shared" si="2"/>
        <v>12000</v>
      </c>
    </row>
    <row r="126" spans="1:6" ht="27" customHeight="1" x14ac:dyDescent="0.25">
      <c r="A126" s="112"/>
      <c r="B126" s="113">
        <v>63</v>
      </c>
      <c r="C126" s="112" t="s">
        <v>26</v>
      </c>
      <c r="D126" s="114">
        <f>D127</f>
        <v>12000</v>
      </c>
      <c r="E126" s="114">
        <v>0</v>
      </c>
      <c r="F126" s="114">
        <f t="shared" si="2"/>
        <v>12000</v>
      </c>
    </row>
    <row r="127" spans="1:6" ht="26.25" customHeight="1" x14ac:dyDescent="0.25">
      <c r="A127" s="112"/>
      <c r="B127" s="113">
        <v>636</v>
      </c>
      <c r="C127" s="112" t="s">
        <v>294</v>
      </c>
      <c r="D127" s="114">
        <f>D128</f>
        <v>12000</v>
      </c>
      <c r="E127" s="114">
        <v>0</v>
      </c>
      <c r="F127" s="114">
        <f t="shared" si="2"/>
        <v>12000</v>
      </c>
    </row>
    <row r="128" spans="1:6" ht="27.75" customHeight="1" x14ac:dyDescent="0.25">
      <c r="A128" s="112"/>
      <c r="B128" s="113">
        <v>6361</v>
      </c>
      <c r="C128" s="112" t="s">
        <v>295</v>
      </c>
      <c r="D128" s="114">
        <f>D129</f>
        <v>12000</v>
      </c>
      <c r="E128" s="114">
        <v>0</v>
      </c>
      <c r="F128" s="114">
        <f t="shared" si="2"/>
        <v>12000</v>
      </c>
    </row>
    <row r="129" spans="1:6" ht="30" x14ac:dyDescent="0.25">
      <c r="A129" s="116" t="s">
        <v>302</v>
      </c>
      <c r="B129" s="117">
        <v>63613</v>
      </c>
      <c r="C129" s="116" t="s">
        <v>295</v>
      </c>
      <c r="D129" s="118">
        <v>12000</v>
      </c>
      <c r="E129" s="118">
        <v>0</v>
      </c>
      <c r="F129" s="118">
        <f t="shared" si="2"/>
        <v>12000</v>
      </c>
    </row>
    <row r="130" spans="1:6" x14ac:dyDescent="0.25">
      <c r="A130" s="119"/>
      <c r="B130" s="113">
        <v>9</v>
      </c>
      <c r="C130" s="112" t="s">
        <v>66</v>
      </c>
      <c r="D130" s="114">
        <f>D131</f>
        <v>0</v>
      </c>
      <c r="E130" s="114">
        <v>0</v>
      </c>
      <c r="F130" s="114">
        <f t="shared" si="2"/>
        <v>0</v>
      </c>
    </row>
    <row r="131" spans="1:6" x14ac:dyDescent="0.25">
      <c r="A131" s="119"/>
      <c r="B131" s="113">
        <v>92</v>
      </c>
      <c r="C131" s="112" t="s">
        <v>67</v>
      </c>
      <c r="D131" s="114">
        <f>D132</f>
        <v>0</v>
      </c>
      <c r="E131" s="114">
        <v>0</v>
      </c>
      <c r="F131" s="114">
        <f t="shared" si="2"/>
        <v>0</v>
      </c>
    </row>
    <row r="132" spans="1:6" x14ac:dyDescent="0.25">
      <c r="A132" s="119"/>
      <c r="B132" s="113">
        <v>922</v>
      </c>
      <c r="C132" s="112" t="s">
        <v>256</v>
      </c>
      <c r="D132" s="114">
        <f>D133</f>
        <v>0</v>
      </c>
      <c r="E132" s="114">
        <v>0</v>
      </c>
      <c r="F132" s="114">
        <f t="shared" si="2"/>
        <v>0</v>
      </c>
    </row>
    <row r="133" spans="1:6" x14ac:dyDescent="0.25">
      <c r="A133" s="119"/>
      <c r="B133" s="113">
        <v>9221</v>
      </c>
      <c r="C133" s="112" t="s">
        <v>257</v>
      </c>
      <c r="D133" s="114">
        <f>D134</f>
        <v>0</v>
      </c>
      <c r="E133" s="114">
        <v>0</v>
      </c>
      <c r="F133" s="114">
        <f t="shared" si="2"/>
        <v>0</v>
      </c>
    </row>
    <row r="134" spans="1:6" x14ac:dyDescent="0.25">
      <c r="A134" s="116" t="s">
        <v>303</v>
      </c>
      <c r="B134" s="117">
        <v>92211</v>
      </c>
      <c r="C134" s="116" t="s">
        <v>292</v>
      </c>
      <c r="D134" s="118">
        <v>0</v>
      </c>
      <c r="E134" s="118">
        <v>0</v>
      </c>
      <c r="F134" s="118">
        <f t="shared" si="2"/>
        <v>0</v>
      </c>
    </row>
    <row r="135" spans="1:6" x14ac:dyDescent="0.25">
      <c r="A135" s="109" t="s">
        <v>237</v>
      </c>
      <c r="B135" s="110" t="s">
        <v>116</v>
      </c>
      <c r="C135" s="109" t="s">
        <v>304</v>
      </c>
      <c r="D135" s="111">
        <f>D136+D147</f>
        <v>28000</v>
      </c>
      <c r="E135" s="111">
        <f>E136+E147</f>
        <v>0</v>
      </c>
      <c r="F135" s="111">
        <f t="shared" si="2"/>
        <v>28000</v>
      </c>
    </row>
    <row r="136" spans="1:6" x14ac:dyDescent="0.25">
      <c r="A136" s="112"/>
      <c r="B136" s="113">
        <v>6</v>
      </c>
      <c r="C136" s="112" t="s">
        <v>25</v>
      </c>
      <c r="D136" s="114">
        <f>D137+D143</f>
        <v>25000</v>
      </c>
      <c r="E136" s="114">
        <v>0</v>
      </c>
      <c r="F136" s="114">
        <f t="shared" si="2"/>
        <v>25000</v>
      </c>
    </row>
    <row r="137" spans="1:6" ht="26.25" customHeight="1" x14ac:dyDescent="0.25">
      <c r="A137" s="112"/>
      <c r="B137" s="113">
        <v>63</v>
      </c>
      <c r="C137" s="112" t="s">
        <v>26</v>
      </c>
      <c r="D137" s="114">
        <f>D138</f>
        <v>24950</v>
      </c>
      <c r="E137" s="114">
        <v>0</v>
      </c>
      <c r="F137" s="114">
        <f t="shared" si="2"/>
        <v>24950</v>
      </c>
    </row>
    <row r="138" spans="1:6" ht="26.25" customHeight="1" x14ac:dyDescent="0.25">
      <c r="A138" s="112"/>
      <c r="B138" s="113">
        <v>638</v>
      </c>
      <c r="C138" s="112" t="s">
        <v>305</v>
      </c>
      <c r="D138" s="114">
        <f>D139</f>
        <v>24950</v>
      </c>
      <c r="E138" s="114">
        <v>0</v>
      </c>
      <c r="F138" s="114">
        <f t="shared" si="2"/>
        <v>24950</v>
      </c>
    </row>
    <row r="139" spans="1:6" ht="16.5" customHeight="1" x14ac:dyDescent="0.25">
      <c r="A139" s="112"/>
      <c r="B139" s="113">
        <v>6381</v>
      </c>
      <c r="C139" s="112" t="s">
        <v>306</v>
      </c>
      <c r="D139" s="114">
        <f>D140+D141+D142</f>
        <v>24950</v>
      </c>
      <c r="E139" s="114">
        <v>0</v>
      </c>
      <c r="F139" s="114">
        <f t="shared" si="2"/>
        <v>24950</v>
      </c>
    </row>
    <row r="140" spans="1:6" ht="30" x14ac:dyDescent="0.25">
      <c r="A140" s="116" t="s">
        <v>307</v>
      </c>
      <c r="B140" s="117">
        <v>63811</v>
      </c>
      <c r="C140" s="132" t="s">
        <v>308</v>
      </c>
      <c r="D140" s="118">
        <v>24950</v>
      </c>
      <c r="E140" s="118">
        <v>0</v>
      </c>
      <c r="F140" s="118">
        <f t="shared" si="2"/>
        <v>24950</v>
      </c>
    </row>
    <row r="141" spans="1:6" ht="30" x14ac:dyDescent="0.25">
      <c r="A141" s="116" t="s">
        <v>309</v>
      </c>
      <c r="B141" s="120">
        <v>63813</v>
      </c>
      <c r="C141" s="133" t="s">
        <v>310</v>
      </c>
      <c r="D141" s="118">
        <v>0</v>
      </c>
      <c r="E141" s="118">
        <v>0</v>
      </c>
      <c r="F141" s="118">
        <f t="shared" si="2"/>
        <v>0</v>
      </c>
    </row>
    <row r="142" spans="1:6" ht="30" x14ac:dyDescent="0.25">
      <c r="A142" s="116" t="s">
        <v>311</v>
      </c>
      <c r="B142" s="120">
        <v>63612</v>
      </c>
      <c r="C142" s="119" t="s">
        <v>312</v>
      </c>
      <c r="D142" s="118">
        <v>0</v>
      </c>
      <c r="E142" s="118">
        <v>0</v>
      </c>
      <c r="F142" s="118">
        <f t="shared" si="2"/>
        <v>0</v>
      </c>
    </row>
    <row r="143" spans="1:6" x14ac:dyDescent="0.25">
      <c r="A143" s="112"/>
      <c r="B143" s="113">
        <v>64</v>
      </c>
      <c r="C143" s="112" t="s">
        <v>60</v>
      </c>
      <c r="D143" s="114">
        <f>D144</f>
        <v>50</v>
      </c>
      <c r="E143" s="114">
        <v>0</v>
      </c>
      <c r="F143" s="114">
        <f t="shared" si="2"/>
        <v>50</v>
      </c>
    </row>
    <row r="144" spans="1:6" x14ac:dyDescent="0.25">
      <c r="A144" s="112"/>
      <c r="B144" s="113">
        <v>641</v>
      </c>
      <c r="C144" s="112" t="s">
        <v>261</v>
      </c>
      <c r="D144" s="114">
        <f>D145</f>
        <v>50</v>
      </c>
      <c r="E144" s="114">
        <v>0</v>
      </c>
      <c r="F144" s="114">
        <f t="shared" si="2"/>
        <v>50</v>
      </c>
    </row>
    <row r="145" spans="1:6" x14ac:dyDescent="0.25">
      <c r="A145" s="112"/>
      <c r="B145" s="113">
        <v>6413</v>
      </c>
      <c r="C145" s="112" t="s">
        <v>262</v>
      </c>
      <c r="D145" s="114">
        <f>D146</f>
        <v>50</v>
      </c>
      <c r="E145" s="114">
        <v>0</v>
      </c>
      <c r="F145" s="114">
        <f t="shared" si="2"/>
        <v>50</v>
      </c>
    </row>
    <row r="146" spans="1:6" x14ac:dyDescent="0.25">
      <c r="A146" s="124" t="s">
        <v>313</v>
      </c>
      <c r="B146" s="125">
        <v>64132</v>
      </c>
      <c r="C146" s="124" t="s">
        <v>264</v>
      </c>
      <c r="D146" s="126">
        <v>50</v>
      </c>
      <c r="E146" s="126">
        <v>0</v>
      </c>
      <c r="F146" s="126">
        <f t="shared" si="2"/>
        <v>50</v>
      </c>
    </row>
    <row r="147" spans="1:6" x14ac:dyDescent="0.25">
      <c r="A147" s="119"/>
      <c r="B147" s="113">
        <v>9</v>
      </c>
      <c r="C147" s="112" t="s">
        <v>66</v>
      </c>
      <c r="D147" s="114">
        <f>D148</f>
        <v>3000</v>
      </c>
      <c r="E147" s="114">
        <v>0</v>
      </c>
      <c r="F147" s="114">
        <f t="shared" ref="F147:F151" si="3">D147+E147</f>
        <v>3000</v>
      </c>
    </row>
    <row r="148" spans="1:6" x14ac:dyDescent="0.25">
      <c r="A148" s="119"/>
      <c r="B148" s="113">
        <v>92</v>
      </c>
      <c r="C148" s="112" t="s">
        <v>67</v>
      </c>
      <c r="D148" s="114">
        <f>D149</f>
        <v>3000</v>
      </c>
      <c r="E148" s="114">
        <v>0</v>
      </c>
      <c r="F148" s="114">
        <f t="shared" si="3"/>
        <v>3000</v>
      </c>
    </row>
    <row r="149" spans="1:6" x14ac:dyDescent="0.25">
      <c r="A149" s="119"/>
      <c r="B149" s="113">
        <v>922</v>
      </c>
      <c r="C149" s="112" t="s">
        <v>256</v>
      </c>
      <c r="D149" s="114">
        <f>D150</f>
        <v>3000</v>
      </c>
      <c r="E149" s="114">
        <v>0</v>
      </c>
      <c r="F149" s="114">
        <f t="shared" si="3"/>
        <v>3000</v>
      </c>
    </row>
    <row r="150" spans="1:6" x14ac:dyDescent="0.25">
      <c r="A150" s="119"/>
      <c r="B150" s="113">
        <v>9221</v>
      </c>
      <c r="C150" s="112" t="s">
        <v>257</v>
      </c>
      <c r="D150" s="114">
        <f>D151</f>
        <v>3000</v>
      </c>
      <c r="E150" s="114">
        <v>0</v>
      </c>
      <c r="F150" s="114">
        <f t="shared" si="3"/>
        <v>3000</v>
      </c>
    </row>
    <row r="151" spans="1:6" x14ac:dyDescent="0.25">
      <c r="A151" s="116" t="s">
        <v>314</v>
      </c>
      <c r="B151" s="117">
        <v>922113</v>
      </c>
      <c r="C151" s="116" t="s">
        <v>764</v>
      </c>
      <c r="D151" s="118">
        <v>3000</v>
      </c>
      <c r="E151" s="118">
        <v>0</v>
      </c>
      <c r="F151" s="118">
        <f t="shared" si="3"/>
        <v>3000</v>
      </c>
    </row>
    <row r="152" spans="1:6" x14ac:dyDescent="0.25">
      <c r="A152" s="320" t="s">
        <v>220</v>
      </c>
      <c r="B152" s="320" t="s">
        <v>221</v>
      </c>
      <c r="C152" s="320" t="s">
        <v>222</v>
      </c>
      <c r="D152" s="315" t="s">
        <v>223</v>
      </c>
      <c r="E152" s="321"/>
      <c r="F152" s="316"/>
    </row>
    <row r="153" spans="1:6" x14ac:dyDescent="0.25">
      <c r="A153" s="320"/>
      <c r="B153" s="320"/>
      <c r="C153" s="320"/>
      <c r="D153" s="315"/>
      <c r="E153" s="322"/>
      <c r="F153" s="316">
        <f>SUM(F154+F177)</f>
        <v>1732541.28</v>
      </c>
    </row>
    <row r="154" spans="1:6" x14ac:dyDescent="0.25">
      <c r="A154" s="134"/>
      <c r="B154" s="135" t="s">
        <v>224</v>
      </c>
      <c r="C154" s="134" t="s">
        <v>315</v>
      </c>
      <c r="D154" s="136">
        <f>D155+D156</f>
        <v>1728228.1400000001</v>
      </c>
      <c r="E154" s="136">
        <f>E155+E156</f>
        <v>2313.14</v>
      </c>
      <c r="F154" s="136">
        <f t="shared" ref="F154:F217" si="4">D154+E154</f>
        <v>1730541.28</v>
      </c>
    </row>
    <row r="155" spans="1:6" x14ac:dyDescent="0.25">
      <c r="A155" s="310" t="s">
        <v>316</v>
      </c>
      <c r="B155" s="310"/>
      <c r="C155" s="310"/>
      <c r="D155" s="136">
        <f>D162+D319+D299</f>
        <v>149728.14000000001</v>
      </c>
      <c r="E155" s="136">
        <f>E162+E319+E299</f>
        <v>2313.14</v>
      </c>
      <c r="F155" s="136">
        <f t="shared" si="4"/>
        <v>152041.28000000003</v>
      </c>
    </row>
    <row r="156" spans="1:6" x14ac:dyDescent="0.25">
      <c r="A156" s="310" t="s">
        <v>317</v>
      </c>
      <c r="B156" s="310"/>
      <c r="C156" s="310"/>
      <c r="D156" s="136">
        <f>D342+D384+D491+D522+D593+D667</f>
        <v>1578500</v>
      </c>
      <c r="E156" s="136">
        <f>E342+E384+E491+E522+E593+E667</f>
        <v>0</v>
      </c>
      <c r="F156" s="136">
        <f t="shared" si="4"/>
        <v>1578500</v>
      </c>
    </row>
    <row r="157" spans="1:6" x14ac:dyDescent="0.25">
      <c r="A157" s="310" t="s">
        <v>318</v>
      </c>
      <c r="B157" s="310"/>
      <c r="C157" s="310"/>
      <c r="D157" s="136"/>
      <c r="E157" s="136"/>
      <c r="F157" s="136">
        <f t="shared" si="4"/>
        <v>0</v>
      </c>
    </row>
    <row r="158" spans="1:6" x14ac:dyDescent="0.25">
      <c r="A158" s="310" t="s">
        <v>319</v>
      </c>
      <c r="B158" s="310"/>
      <c r="C158" s="310"/>
      <c r="D158" s="136"/>
      <c r="E158" s="136"/>
      <c r="F158" s="136">
        <f t="shared" si="4"/>
        <v>0</v>
      </c>
    </row>
    <row r="159" spans="1:6" x14ac:dyDescent="0.25">
      <c r="A159" s="310" t="s">
        <v>320</v>
      </c>
      <c r="B159" s="310"/>
      <c r="C159" s="310"/>
      <c r="D159" s="136"/>
      <c r="E159" s="136"/>
      <c r="F159" s="136">
        <f t="shared" si="4"/>
        <v>0</v>
      </c>
    </row>
    <row r="160" spans="1:6" x14ac:dyDescent="0.25">
      <c r="A160" s="310" t="s">
        <v>210</v>
      </c>
      <c r="B160" s="310"/>
      <c r="C160" s="310"/>
      <c r="D160" s="134"/>
      <c r="E160" s="134"/>
      <c r="F160" s="134">
        <f t="shared" si="4"/>
        <v>0</v>
      </c>
    </row>
    <row r="161" spans="1:6" x14ac:dyDescent="0.25">
      <c r="A161" s="310" t="s">
        <v>321</v>
      </c>
      <c r="B161" s="310"/>
      <c r="C161" s="310"/>
      <c r="D161" s="137"/>
      <c r="E161" s="137"/>
      <c r="F161" s="137">
        <f t="shared" si="4"/>
        <v>0</v>
      </c>
    </row>
    <row r="162" spans="1:6" x14ac:dyDescent="0.25">
      <c r="A162" s="109" t="s">
        <v>237</v>
      </c>
      <c r="B162" s="110" t="s">
        <v>322</v>
      </c>
      <c r="C162" s="109" t="s">
        <v>323</v>
      </c>
      <c r="D162" s="111">
        <f>D163</f>
        <v>122060.64</v>
      </c>
      <c r="E162" s="111">
        <f>E163</f>
        <v>2313.14</v>
      </c>
      <c r="F162" s="111">
        <f t="shared" si="4"/>
        <v>124373.78</v>
      </c>
    </row>
    <row r="163" spans="1:6" x14ac:dyDescent="0.25">
      <c r="A163" s="112"/>
      <c r="B163" s="113">
        <v>3</v>
      </c>
      <c r="C163" s="112" t="s">
        <v>32</v>
      </c>
      <c r="D163" s="114">
        <f>D164+D267</f>
        <v>122060.64</v>
      </c>
      <c r="E163" s="114">
        <f>E164+E267</f>
        <v>2313.14</v>
      </c>
      <c r="F163" s="114">
        <f t="shared" si="4"/>
        <v>124373.78</v>
      </c>
    </row>
    <row r="164" spans="1:6" x14ac:dyDescent="0.25">
      <c r="A164" s="112"/>
      <c r="B164" s="113">
        <v>32</v>
      </c>
      <c r="C164" s="112" t="s">
        <v>34</v>
      </c>
      <c r="D164" s="114">
        <f>D165+D182+D208+D249+D253</f>
        <v>120960.64</v>
      </c>
      <c r="E164" s="114">
        <f>E165+E182+E208+E249+E253</f>
        <v>2463.14</v>
      </c>
      <c r="F164" s="114">
        <f t="shared" si="4"/>
        <v>123423.78</v>
      </c>
    </row>
    <row r="165" spans="1:6" x14ac:dyDescent="0.25">
      <c r="A165" s="112"/>
      <c r="B165" s="113">
        <v>321</v>
      </c>
      <c r="C165" s="112" t="s">
        <v>133</v>
      </c>
      <c r="D165" s="114">
        <f>D166+D175+D177+D180</f>
        <v>51660.639999999999</v>
      </c>
      <c r="E165" s="114">
        <f>E166+E175+E177+E180</f>
        <v>0</v>
      </c>
      <c r="F165" s="114">
        <f t="shared" si="4"/>
        <v>51660.639999999999</v>
      </c>
    </row>
    <row r="166" spans="1:6" x14ac:dyDescent="0.25">
      <c r="A166" s="112"/>
      <c r="B166" s="113">
        <v>3211</v>
      </c>
      <c r="C166" s="112" t="s">
        <v>134</v>
      </c>
      <c r="D166" s="114">
        <f>SUM(D167:D174)</f>
        <v>4160.6399999999994</v>
      </c>
      <c r="E166" s="114">
        <f>SUM(E167:E174)</f>
        <v>0</v>
      </c>
      <c r="F166" s="114">
        <f t="shared" si="4"/>
        <v>4160.6399999999994</v>
      </c>
    </row>
    <row r="167" spans="1:6" x14ac:dyDescent="0.25">
      <c r="A167" s="133" t="s">
        <v>324</v>
      </c>
      <c r="B167" s="120">
        <v>32111</v>
      </c>
      <c r="C167" s="119" t="s">
        <v>325</v>
      </c>
      <c r="D167" s="121">
        <v>2510.64</v>
      </c>
      <c r="E167" s="121">
        <v>0</v>
      </c>
      <c r="F167" s="121">
        <f t="shared" si="4"/>
        <v>2510.64</v>
      </c>
    </row>
    <row r="168" spans="1:6" x14ac:dyDescent="0.25">
      <c r="A168" s="133" t="s">
        <v>326</v>
      </c>
      <c r="B168" s="120">
        <v>32112</v>
      </c>
      <c r="C168" s="119" t="s">
        <v>327</v>
      </c>
      <c r="D168" s="121">
        <v>0</v>
      </c>
      <c r="E168" s="121">
        <v>0</v>
      </c>
      <c r="F168" s="121">
        <f t="shared" si="4"/>
        <v>0</v>
      </c>
    </row>
    <row r="169" spans="1:6" x14ac:dyDescent="0.25">
      <c r="A169" s="133" t="s">
        <v>328</v>
      </c>
      <c r="B169" s="120">
        <v>32113</v>
      </c>
      <c r="C169" s="119" t="s">
        <v>329</v>
      </c>
      <c r="D169" s="121">
        <v>100</v>
      </c>
      <c r="E169" s="121">
        <v>0</v>
      </c>
      <c r="F169" s="121">
        <f t="shared" si="4"/>
        <v>100</v>
      </c>
    </row>
    <row r="170" spans="1:6" ht="30" x14ac:dyDescent="0.25">
      <c r="A170" s="133" t="s">
        <v>330</v>
      </c>
      <c r="B170" s="120">
        <v>32114</v>
      </c>
      <c r="C170" s="119" t="s">
        <v>331</v>
      </c>
      <c r="D170" s="121">
        <v>0</v>
      </c>
      <c r="E170" s="121">
        <v>0</v>
      </c>
      <c r="F170" s="121">
        <f t="shared" si="4"/>
        <v>0</v>
      </c>
    </row>
    <row r="171" spans="1:6" x14ac:dyDescent="0.25">
      <c r="A171" s="133" t="s">
        <v>332</v>
      </c>
      <c r="B171" s="120">
        <v>32115</v>
      </c>
      <c r="C171" s="119" t="s">
        <v>333</v>
      </c>
      <c r="D171" s="121">
        <v>1500</v>
      </c>
      <c r="E171" s="121">
        <v>0</v>
      </c>
      <c r="F171" s="121">
        <f t="shared" si="4"/>
        <v>1500</v>
      </c>
    </row>
    <row r="172" spans="1:6" ht="30" x14ac:dyDescent="0.25">
      <c r="A172" s="133" t="s">
        <v>334</v>
      </c>
      <c r="B172" s="120">
        <v>32116</v>
      </c>
      <c r="C172" s="119" t="s">
        <v>335</v>
      </c>
      <c r="D172" s="121">
        <v>0</v>
      </c>
      <c r="E172" s="121">
        <v>0</v>
      </c>
      <c r="F172" s="121">
        <f t="shared" si="4"/>
        <v>0</v>
      </c>
    </row>
    <row r="173" spans="1:6" x14ac:dyDescent="0.25">
      <c r="A173" s="133" t="s">
        <v>336</v>
      </c>
      <c r="B173" s="120">
        <v>32117</v>
      </c>
      <c r="C173" s="119" t="s">
        <v>337</v>
      </c>
      <c r="D173" s="121">
        <v>0</v>
      </c>
      <c r="E173" s="121">
        <v>0</v>
      </c>
      <c r="F173" s="121">
        <f t="shared" si="4"/>
        <v>0</v>
      </c>
    </row>
    <row r="174" spans="1:6" x14ac:dyDescent="0.25">
      <c r="A174" s="119" t="s">
        <v>338</v>
      </c>
      <c r="B174" s="120">
        <v>32119</v>
      </c>
      <c r="C174" s="119" t="s">
        <v>339</v>
      </c>
      <c r="D174" s="121">
        <v>50</v>
      </c>
      <c r="E174" s="121">
        <v>0</v>
      </c>
      <c r="F174" s="121">
        <f t="shared" si="4"/>
        <v>50</v>
      </c>
    </row>
    <row r="175" spans="1:6" ht="30" x14ac:dyDescent="0.25">
      <c r="A175" s="112"/>
      <c r="B175" s="113">
        <v>3212</v>
      </c>
      <c r="C175" s="112" t="s">
        <v>340</v>
      </c>
      <c r="D175" s="114">
        <f>D176</f>
        <v>45000</v>
      </c>
      <c r="E175" s="114">
        <f>E176</f>
        <v>0</v>
      </c>
      <c r="F175" s="114">
        <f t="shared" si="4"/>
        <v>45000</v>
      </c>
    </row>
    <row r="176" spans="1:6" x14ac:dyDescent="0.25">
      <c r="A176" s="119" t="s">
        <v>341</v>
      </c>
      <c r="B176" s="120">
        <v>32121</v>
      </c>
      <c r="C176" s="119" t="s">
        <v>342</v>
      </c>
      <c r="D176" s="121">
        <v>45000</v>
      </c>
      <c r="E176" s="121">
        <v>0</v>
      </c>
      <c r="F176" s="121">
        <f t="shared" si="4"/>
        <v>45000</v>
      </c>
    </row>
    <row r="177" spans="1:6" x14ac:dyDescent="0.25">
      <c r="A177" s="112"/>
      <c r="B177" s="113">
        <v>3213</v>
      </c>
      <c r="C177" s="112" t="s">
        <v>343</v>
      </c>
      <c r="D177" s="114">
        <f>D178+D179</f>
        <v>2000</v>
      </c>
      <c r="E177" s="114">
        <f>E178+E179</f>
        <v>0</v>
      </c>
      <c r="F177" s="114">
        <f t="shared" si="4"/>
        <v>2000</v>
      </c>
    </row>
    <row r="178" spans="1:6" x14ac:dyDescent="0.25">
      <c r="A178" s="119" t="s">
        <v>344</v>
      </c>
      <c r="B178" s="120">
        <v>32131</v>
      </c>
      <c r="C178" s="119" t="s">
        <v>345</v>
      </c>
      <c r="D178" s="121">
        <v>1500</v>
      </c>
      <c r="E178" s="121">
        <v>0</v>
      </c>
      <c r="F178" s="121">
        <f t="shared" si="4"/>
        <v>1500</v>
      </c>
    </row>
    <row r="179" spans="1:6" x14ac:dyDescent="0.25">
      <c r="A179" s="119" t="s">
        <v>346</v>
      </c>
      <c r="B179" s="120">
        <v>32132</v>
      </c>
      <c r="C179" s="119" t="s">
        <v>347</v>
      </c>
      <c r="D179" s="121">
        <v>500</v>
      </c>
      <c r="E179" s="121">
        <v>0</v>
      </c>
      <c r="F179" s="121">
        <f t="shared" si="4"/>
        <v>500</v>
      </c>
    </row>
    <row r="180" spans="1:6" x14ac:dyDescent="0.25">
      <c r="A180" s="112"/>
      <c r="B180" s="113">
        <v>3214</v>
      </c>
      <c r="C180" s="112" t="s">
        <v>137</v>
      </c>
      <c r="D180" s="114">
        <f>D181</f>
        <v>500</v>
      </c>
      <c r="E180" s="114">
        <f>E181</f>
        <v>0</v>
      </c>
      <c r="F180" s="114">
        <f t="shared" si="4"/>
        <v>500</v>
      </c>
    </row>
    <row r="181" spans="1:6" ht="30" x14ac:dyDescent="0.25">
      <c r="A181" s="119" t="s">
        <v>348</v>
      </c>
      <c r="B181" s="120">
        <v>32141</v>
      </c>
      <c r="C181" s="119" t="s">
        <v>349</v>
      </c>
      <c r="D181" s="121">
        <v>500</v>
      </c>
      <c r="E181" s="121">
        <v>0</v>
      </c>
      <c r="F181" s="121">
        <f t="shared" si="4"/>
        <v>500</v>
      </c>
    </row>
    <row r="182" spans="1:6" x14ac:dyDescent="0.25">
      <c r="A182" s="112"/>
      <c r="B182" s="113">
        <v>322</v>
      </c>
      <c r="C182" s="112" t="s">
        <v>138</v>
      </c>
      <c r="D182" s="114">
        <f>D183+D189+D193+D198+D203+D206</f>
        <v>27200</v>
      </c>
      <c r="E182" s="114">
        <f>E183+E189+E193+E198+E203+E206</f>
        <v>0</v>
      </c>
      <c r="F182" s="114">
        <f t="shared" si="4"/>
        <v>27200</v>
      </c>
    </row>
    <row r="183" spans="1:6" x14ac:dyDescent="0.25">
      <c r="A183" s="112"/>
      <c r="B183" s="113">
        <v>3221</v>
      </c>
      <c r="C183" s="112" t="s">
        <v>350</v>
      </c>
      <c r="D183" s="114">
        <f>D184+D188+D185+D186+D187</f>
        <v>7100</v>
      </c>
      <c r="E183" s="114">
        <f>E184+E188+E185+E186+E187</f>
        <v>0</v>
      </c>
      <c r="F183" s="114">
        <f t="shared" si="4"/>
        <v>7100</v>
      </c>
    </row>
    <row r="184" spans="1:6" x14ac:dyDescent="0.25">
      <c r="A184" s="119" t="s">
        <v>351</v>
      </c>
      <c r="B184" s="120">
        <v>32211</v>
      </c>
      <c r="C184" s="119" t="s">
        <v>352</v>
      </c>
      <c r="D184" s="121">
        <v>2500</v>
      </c>
      <c r="E184" s="121">
        <v>0</v>
      </c>
      <c r="F184" s="121">
        <f t="shared" si="4"/>
        <v>2500</v>
      </c>
    </row>
    <row r="185" spans="1:6" x14ac:dyDescent="0.25">
      <c r="A185" s="133" t="s">
        <v>353</v>
      </c>
      <c r="B185" s="120">
        <v>32212</v>
      </c>
      <c r="C185" s="119" t="s">
        <v>354</v>
      </c>
      <c r="D185" s="121">
        <v>800</v>
      </c>
      <c r="E185" s="121">
        <v>0</v>
      </c>
      <c r="F185" s="121">
        <f t="shared" si="4"/>
        <v>800</v>
      </c>
    </row>
    <row r="186" spans="1:6" x14ac:dyDescent="0.25">
      <c r="A186" s="133" t="s">
        <v>355</v>
      </c>
      <c r="B186" s="120">
        <v>32214</v>
      </c>
      <c r="C186" s="119" t="s">
        <v>356</v>
      </c>
      <c r="D186" s="121">
        <v>1000</v>
      </c>
      <c r="E186" s="121">
        <v>0</v>
      </c>
      <c r="F186" s="121">
        <f t="shared" si="4"/>
        <v>1000</v>
      </c>
    </row>
    <row r="187" spans="1:6" x14ac:dyDescent="0.25">
      <c r="A187" s="133" t="s">
        <v>357</v>
      </c>
      <c r="B187" s="120">
        <v>32216</v>
      </c>
      <c r="C187" s="119" t="s">
        <v>358</v>
      </c>
      <c r="D187" s="121">
        <v>2500</v>
      </c>
      <c r="E187" s="121">
        <v>0</v>
      </c>
      <c r="F187" s="121">
        <f t="shared" si="4"/>
        <v>2500</v>
      </c>
    </row>
    <row r="188" spans="1:6" x14ac:dyDescent="0.25">
      <c r="A188" s="119" t="s">
        <v>359</v>
      </c>
      <c r="B188" s="120">
        <v>32219</v>
      </c>
      <c r="C188" s="119" t="s">
        <v>360</v>
      </c>
      <c r="D188" s="121">
        <v>300</v>
      </c>
      <c r="E188" s="121">
        <v>0</v>
      </c>
      <c r="F188" s="121">
        <f t="shared" si="4"/>
        <v>300</v>
      </c>
    </row>
    <row r="189" spans="1:6" x14ac:dyDescent="0.25">
      <c r="A189" s="112"/>
      <c r="B189" s="113">
        <v>3222</v>
      </c>
      <c r="C189" s="112" t="s">
        <v>140</v>
      </c>
      <c r="D189" s="114">
        <f>D192+D190+D191</f>
        <v>2300</v>
      </c>
      <c r="E189" s="114">
        <f>E192+E190+E191</f>
        <v>0</v>
      </c>
      <c r="F189" s="114">
        <f t="shared" si="4"/>
        <v>2300</v>
      </c>
    </row>
    <row r="190" spans="1:6" x14ac:dyDescent="0.25">
      <c r="A190" s="119" t="s">
        <v>361</v>
      </c>
      <c r="B190" s="120">
        <v>32221</v>
      </c>
      <c r="C190" s="119" t="s">
        <v>362</v>
      </c>
      <c r="D190" s="121">
        <v>500</v>
      </c>
      <c r="E190" s="121">
        <v>0</v>
      </c>
      <c r="F190" s="121">
        <f t="shared" si="4"/>
        <v>500</v>
      </c>
    </row>
    <row r="191" spans="1:6" x14ac:dyDescent="0.25">
      <c r="A191" s="119" t="s">
        <v>363</v>
      </c>
      <c r="B191" s="120">
        <v>32222</v>
      </c>
      <c r="C191" s="119" t="s">
        <v>364</v>
      </c>
      <c r="D191" s="121">
        <v>1800</v>
      </c>
      <c r="E191" s="121">
        <v>0</v>
      </c>
      <c r="F191" s="121">
        <f t="shared" si="4"/>
        <v>1800</v>
      </c>
    </row>
    <row r="192" spans="1:6" x14ac:dyDescent="0.25">
      <c r="A192" s="119" t="s">
        <v>365</v>
      </c>
      <c r="B192" s="120">
        <v>32229</v>
      </c>
      <c r="C192" s="119" t="s">
        <v>366</v>
      </c>
      <c r="D192" s="121">
        <v>0</v>
      </c>
      <c r="E192" s="121">
        <v>0</v>
      </c>
      <c r="F192" s="121">
        <f t="shared" si="4"/>
        <v>0</v>
      </c>
    </row>
    <row r="193" spans="1:6" x14ac:dyDescent="0.25">
      <c r="A193" s="112"/>
      <c r="B193" s="113">
        <v>3223</v>
      </c>
      <c r="C193" s="112" t="s">
        <v>141</v>
      </c>
      <c r="D193" s="114">
        <f>D194+D195+D196+D197</f>
        <v>16500</v>
      </c>
      <c r="E193" s="114">
        <f>E194+E195+E196+E197</f>
        <v>0</v>
      </c>
      <c r="F193" s="114">
        <f t="shared" si="4"/>
        <v>16500</v>
      </c>
    </row>
    <row r="194" spans="1:6" x14ac:dyDescent="0.25">
      <c r="A194" s="119" t="s">
        <v>367</v>
      </c>
      <c r="B194" s="120">
        <v>32231</v>
      </c>
      <c r="C194" s="119" t="s">
        <v>368</v>
      </c>
      <c r="D194" s="121">
        <v>6000</v>
      </c>
      <c r="E194" s="121">
        <v>0</v>
      </c>
      <c r="F194" s="121">
        <f t="shared" si="4"/>
        <v>6000</v>
      </c>
    </row>
    <row r="195" spans="1:6" x14ac:dyDescent="0.25">
      <c r="A195" s="119" t="s">
        <v>369</v>
      </c>
      <c r="B195" s="120">
        <v>32233</v>
      </c>
      <c r="C195" s="119" t="s">
        <v>370</v>
      </c>
      <c r="D195" s="121">
        <v>10000</v>
      </c>
      <c r="E195" s="121">
        <v>0</v>
      </c>
      <c r="F195" s="121">
        <f t="shared" si="4"/>
        <v>10000</v>
      </c>
    </row>
    <row r="196" spans="1:6" x14ac:dyDescent="0.25">
      <c r="A196" s="119" t="s">
        <v>371</v>
      </c>
      <c r="B196" s="120">
        <v>32234</v>
      </c>
      <c r="C196" s="119" t="s">
        <v>372</v>
      </c>
      <c r="D196" s="121">
        <v>500</v>
      </c>
      <c r="E196" s="121">
        <v>0</v>
      </c>
      <c r="F196" s="121">
        <f t="shared" si="4"/>
        <v>500</v>
      </c>
    </row>
    <row r="197" spans="1:6" ht="30" x14ac:dyDescent="0.25">
      <c r="A197" s="119" t="s">
        <v>373</v>
      </c>
      <c r="B197" s="120">
        <v>32239</v>
      </c>
      <c r="C197" s="119" t="s">
        <v>374</v>
      </c>
      <c r="D197" s="121">
        <v>0</v>
      </c>
      <c r="E197" s="121">
        <v>0</v>
      </c>
      <c r="F197" s="121">
        <f t="shared" si="4"/>
        <v>0</v>
      </c>
    </row>
    <row r="198" spans="1:6" ht="30" x14ac:dyDescent="0.25">
      <c r="A198" s="112"/>
      <c r="B198" s="113">
        <v>3224</v>
      </c>
      <c r="C198" s="112" t="s">
        <v>375</v>
      </c>
      <c r="D198" s="114">
        <f>D199+D200+D201+D202</f>
        <v>500</v>
      </c>
      <c r="E198" s="114">
        <f>E199+E200+E201+E202</f>
        <v>0</v>
      </c>
      <c r="F198" s="114">
        <f t="shared" si="4"/>
        <v>500</v>
      </c>
    </row>
    <row r="199" spans="1:6" ht="30" x14ac:dyDescent="0.25">
      <c r="A199" s="133" t="s">
        <v>376</v>
      </c>
      <c r="B199" s="120">
        <v>32241</v>
      </c>
      <c r="C199" s="119" t="s">
        <v>377</v>
      </c>
      <c r="D199" s="121">
        <v>300</v>
      </c>
      <c r="E199" s="121">
        <v>0</v>
      </c>
      <c r="F199" s="121">
        <f t="shared" si="4"/>
        <v>300</v>
      </c>
    </row>
    <row r="200" spans="1:6" ht="30" x14ac:dyDescent="0.25">
      <c r="A200" s="133" t="s">
        <v>378</v>
      </c>
      <c r="B200" s="120">
        <v>32242</v>
      </c>
      <c r="C200" s="119" t="s">
        <v>379</v>
      </c>
      <c r="D200" s="121">
        <v>150</v>
      </c>
      <c r="E200" s="121">
        <v>0</v>
      </c>
      <c r="F200" s="121">
        <f t="shared" si="4"/>
        <v>150</v>
      </c>
    </row>
    <row r="201" spans="1:6" ht="30" x14ac:dyDescent="0.25">
      <c r="A201" s="133" t="s">
        <v>380</v>
      </c>
      <c r="B201" s="120">
        <v>32243</v>
      </c>
      <c r="C201" s="119" t="s">
        <v>381</v>
      </c>
      <c r="D201" s="121">
        <v>50</v>
      </c>
      <c r="E201" s="121">
        <v>0</v>
      </c>
      <c r="F201" s="121">
        <f t="shared" si="4"/>
        <v>50</v>
      </c>
    </row>
    <row r="202" spans="1:6" x14ac:dyDescent="0.25">
      <c r="A202" s="119" t="s">
        <v>382</v>
      </c>
      <c r="B202" s="120">
        <v>32244</v>
      </c>
      <c r="C202" s="119" t="s">
        <v>383</v>
      </c>
      <c r="D202" s="121">
        <v>0</v>
      </c>
      <c r="E202" s="121">
        <v>0</v>
      </c>
      <c r="F202" s="121">
        <f t="shared" si="4"/>
        <v>0</v>
      </c>
    </row>
    <row r="203" spans="1:6" x14ac:dyDescent="0.25">
      <c r="A203" s="112"/>
      <c r="B203" s="113">
        <v>3225</v>
      </c>
      <c r="C203" s="112" t="s">
        <v>384</v>
      </c>
      <c r="D203" s="114">
        <f>D204+D205</f>
        <v>600</v>
      </c>
      <c r="E203" s="114">
        <f>E204+E205</f>
        <v>0</v>
      </c>
      <c r="F203" s="114">
        <f t="shared" si="4"/>
        <v>600</v>
      </c>
    </row>
    <row r="204" spans="1:6" x14ac:dyDescent="0.25">
      <c r="A204" s="119" t="s">
        <v>385</v>
      </c>
      <c r="B204" s="120">
        <v>32251</v>
      </c>
      <c r="C204" s="119" t="s">
        <v>143</v>
      </c>
      <c r="D204" s="121">
        <v>100</v>
      </c>
      <c r="E204" s="121">
        <v>0</v>
      </c>
      <c r="F204" s="121">
        <f t="shared" si="4"/>
        <v>100</v>
      </c>
    </row>
    <row r="205" spans="1:6" x14ac:dyDescent="0.25">
      <c r="A205" s="119" t="s">
        <v>386</v>
      </c>
      <c r="B205" s="120">
        <v>32252</v>
      </c>
      <c r="C205" s="119" t="s">
        <v>387</v>
      </c>
      <c r="D205" s="121">
        <v>500</v>
      </c>
      <c r="E205" s="121">
        <v>0</v>
      </c>
      <c r="F205" s="121">
        <f t="shared" si="4"/>
        <v>500</v>
      </c>
    </row>
    <row r="206" spans="1:6" x14ac:dyDescent="0.25">
      <c r="A206" s="112"/>
      <c r="B206" s="113">
        <v>3227</v>
      </c>
      <c r="C206" s="112" t="s">
        <v>144</v>
      </c>
      <c r="D206" s="114">
        <f>D207</f>
        <v>200</v>
      </c>
      <c r="E206" s="114">
        <f>E207</f>
        <v>0</v>
      </c>
      <c r="F206" s="114">
        <f t="shared" si="4"/>
        <v>200</v>
      </c>
    </row>
    <row r="207" spans="1:6" x14ac:dyDescent="0.25">
      <c r="A207" s="119" t="s">
        <v>388</v>
      </c>
      <c r="B207" s="120">
        <v>32271</v>
      </c>
      <c r="C207" s="119" t="s">
        <v>144</v>
      </c>
      <c r="D207" s="121">
        <v>200</v>
      </c>
      <c r="E207" s="121">
        <v>0</v>
      </c>
      <c r="F207" s="121">
        <f t="shared" si="4"/>
        <v>200</v>
      </c>
    </row>
    <row r="208" spans="1:6" x14ac:dyDescent="0.25">
      <c r="A208" s="112"/>
      <c r="B208" s="113">
        <v>323</v>
      </c>
      <c r="C208" s="112" t="s">
        <v>145</v>
      </c>
      <c r="D208" s="114">
        <f>D209+D213+D218+D220+D227+D233+D236+D241+D244</f>
        <v>38400</v>
      </c>
      <c r="E208" s="114">
        <f>E209+E213+E218+E220+E227+E233+E236+E241+E244</f>
        <v>2075</v>
      </c>
      <c r="F208" s="114">
        <f t="shared" si="4"/>
        <v>40475</v>
      </c>
    </row>
    <row r="209" spans="1:6" x14ac:dyDescent="0.25">
      <c r="A209" s="112"/>
      <c r="B209" s="113">
        <v>3231</v>
      </c>
      <c r="C209" s="112" t="s">
        <v>146</v>
      </c>
      <c r="D209" s="114">
        <f>D210+D211+D212</f>
        <v>5000</v>
      </c>
      <c r="E209" s="114">
        <f>E210+E211+E212</f>
        <v>0</v>
      </c>
      <c r="F209" s="114">
        <f t="shared" si="4"/>
        <v>5000</v>
      </c>
    </row>
    <row r="210" spans="1:6" x14ac:dyDescent="0.25">
      <c r="A210" s="119" t="s">
        <v>389</v>
      </c>
      <c r="B210" s="120">
        <v>32311</v>
      </c>
      <c r="C210" s="119" t="s">
        <v>390</v>
      </c>
      <c r="D210" s="121">
        <v>4000</v>
      </c>
      <c r="E210" s="121">
        <v>0</v>
      </c>
      <c r="F210" s="121">
        <f t="shared" si="4"/>
        <v>4000</v>
      </c>
    </row>
    <row r="211" spans="1:6" x14ac:dyDescent="0.25">
      <c r="A211" s="119" t="s">
        <v>391</v>
      </c>
      <c r="B211" s="120">
        <v>32313</v>
      </c>
      <c r="C211" s="119" t="s">
        <v>392</v>
      </c>
      <c r="D211" s="121">
        <v>500</v>
      </c>
      <c r="E211" s="121">
        <v>0</v>
      </c>
      <c r="F211" s="121">
        <f t="shared" si="4"/>
        <v>500</v>
      </c>
    </row>
    <row r="212" spans="1:6" x14ac:dyDescent="0.25">
      <c r="A212" s="119" t="s">
        <v>393</v>
      </c>
      <c r="B212" s="120">
        <v>32319</v>
      </c>
      <c r="C212" s="119" t="s">
        <v>394</v>
      </c>
      <c r="D212" s="121">
        <v>500</v>
      </c>
      <c r="E212" s="121">
        <v>0</v>
      </c>
      <c r="F212" s="121">
        <f t="shared" si="4"/>
        <v>500</v>
      </c>
    </row>
    <row r="213" spans="1:6" x14ac:dyDescent="0.25">
      <c r="A213" s="112"/>
      <c r="B213" s="113">
        <v>3232</v>
      </c>
      <c r="C213" s="112" t="s">
        <v>395</v>
      </c>
      <c r="D213" s="114">
        <f>D217+D214+D215+D216</f>
        <v>2500</v>
      </c>
      <c r="E213" s="114">
        <f>E217+E214+E215+E216</f>
        <v>50</v>
      </c>
      <c r="F213" s="114">
        <f t="shared" si="4"/>
        <v>2550</v>
      </c>
    </row>
    <row r="214" spans="1:6" ht="30" x14ac:dyDescent="0.25">
      <c r="A214" s="133" t="s">
        <v>396</v>
      </c>
      <c r="B214" s="120">
        <v>32321</v>
      </c>
      <c r="C214" s="119" t="s">
        <v>397</v>
      </c>
      <c r="D214" s="121">
        <v>1000</v>
      </c>
      <c r="E214" s="121">
        <v>0</v>
      </c>
      <c r="F214" s="121">
        <f t="shared" si="4"/>
        <v>1000</v>
      </c>
    </row>
    <row r="215" spans="1:6" ht="30" x14ac:dyDescent="0.25">
      <c r="A215" s="133" t="s">
        <v>398</v>
      </c>
      <c r="B215" s="120">
        <v>32322</v>
      </c>
      <c r="C215" s="119" t="s">
        <v>399</v>
      </c>
      <c r="D215" s="121">
        <v>1000</v>
      </c>
      <c r="E215" s="121">
        <v>0</v>
      </c>
      <c r="F215" s="121">
        <f t="shared" si="4"/>
        <v>1000</v>
      </c>
    </row>
    <row r="216" spans="1:6" ht="30" x14ac:dyDescent="0.25">
      <c r="A216" s="133" t="s">
        <v>400</v>
      </c>
      <c r="B216" s="120">
        <v>32323</v>
      </c>
      <c r="C216" s="119" t="s">
        <v>401</v>
      </c>
      <c r="D216" s="121">
        <v>500</v>
      </c>
      <c r="E216" s="121">
        <v>0</v>
      </c>
      <c r="F216" s="121">
        <f t="shared" si="4"/>
        <v>500</v>
      </c>
    </row>
    <row r="217" spans="1:6" x14ac:dyDescent="0.25">
      <c r="A217" s="119" t="s">
        <v>402</v>
      </c>
      <c r="B217" s="120">
        <v>32329</v>
      </c>
      <c r="C217" s="119" t="s">
        <v>395</v>
      </c>
      <c r="D217" s="121">
        <v>0</v>
      </c>
      <c r="E217" s="121">
        <v>50</v>
      </c>
      <c r="F217" s="121">
        <f t="shared" si="4"/>
        <v>50</v>
      </c>
    </row>
    <row r="218" spans="1:6" x14ac:dyDescent="0.25">
      <c r="A218" s="112"/>
      <c r="B218" s="113">
        <v>3233</v>
      </c>
      <c r="C218" s="112" t="s">
        <v>148</v>
      </c>
      <c r="D218" s="114">
        <f>D219</f>
        <v>0</v>
      </c>
      <c r="E218" s="114">
        <f>E219</f>
        <v>0</v>
      </c>
      <c r="F218" s="114">
        <f t="shared" ref="F218:F282" si="5">D218+E218</f>
        <v>0</v>
      </c>
    </row>
    <row r="219" spans="1:6" x14ac:dyDescent="0.25">
      <c r="A219" s="119" t="s">
        <v>403</v>
      </c>
      <c r="B219" s="120">
        <v>32339</v>
      </c>
      <c r="C219" s="119" t="s">
        <v>404</v>
      </c>
      <c r="D219" s="121">
        <v>0</v>
      </c>
      <c r="E219" s="121">
        <v>0</v>
      </c>
      <c r="F219" s="121">
        <f t="shared" si="5"/>
        <v>0</v>
      </c>
    </row>
    <row r="220" spans="1:6" x14ac:dyDescent="0.25">
      <c r="A220" s="112"/>
      <c r="B220" s="113">
        <v>3234</v>
      </c>
      <c r="C220" s="112" t="s">
        <v>149</v>
      </c>
      <c r="D220" s="114">
        <f>D226+D221+D222+D223+D224+D225</f>
        <v>3000</v>
      </c>
      <c r="E220" s="114">
        <f>E226+E221+E222+E223+E224+E225</f>
        <v>0</v>
      </c>
      <c r="F220" s="114">
        <f t="shared" si="5"/>
        <v>3000</v>
      </c>
    </row>
    <row r="221" spans="1:6" x14ac:dyDescent="0.25">
      <c r="A221" s="133" t="s">
        <v>405</v>
      </c>
      <c r="B221" s="120">
        <v>32341</v>
      </c>
      <c r="C221" s="119" t="s">
        <v>406</v>
      </c>
      <c r="D221" s="121">
        <v>1200</v>
      </c>
      <c r="E221" s="121">
        <v>0</v>
      </c>
      <c r="F221" s="121">
        <f t="shared" si="5"/>
        <v>1200</v>
      </c>
    </row>
    <row r="222" spans="1:6" x14ac:dyDescent="0.25">
      <c r="A222" s="133" t="s">
        <v>407</v>
      </c>
      <c r="B222" s="120">
        <v>32342</v>
      </c>
      <c r="C222" s="119" t="s">
        <v>408</v>
      </c>
      <c r="D222" s="121">
        <v>600</v>
      </c>
      <c r="E222" s="121">
        <v>0</v>
      </c>
      <c r="F222" s="121">
        <f t="shared" si="5"/>
        <v>600</v>
      </c>
    </row>
    <row r="223" spans="1:6" x14ac:dyDescent="0.25">
      <c r="A223" s="133" t="s">
        <v>409</v>
      </c>
      <c r="B223" s="120">
        <v>32343</v>
      </c>
      <c r="C223" s="119" t="s">
        <v>410</v>
      </c>
      <c r="D223" s="121">
        <v>100</v>
      </c>
      <c r="E223" s="121">
        <v>0</v>
      </c>
      <c r="F223" s="121">
        <f t="shared" si="5"/>
        <v>100</v>
      </c>
    </row>
    <row r="224" spans="1:6" x14ac:dyDescent="0.25">
      <c r="A224" s="133" t="s">
        <v>411</v>
      </c>
      <c r="B224" s="120">
        <v>32344</v>
      </c>
      <c r="C224" s="119" t="s">
        <v>412</v>
      </c>
      <c r="D224" s="121">
        <v>1000</v>
      </c>
      <c r="E224" s="121">
        <v>0</v>
      </c>
      <c r="F224" s="121">
        <f t="shared" si="5"/>
        <v>1000</v>
      </c>
    </row>
    <row r="225" spans="1:6" x14ac:dyDescent="0.25">
      <c r="A225" s="133" t="s">
        <v>413</v>
      </c>
      <c r="B225" s="120">
        <v>32347</v>
      </c>
      <c r="C225" s="119" t="s">
        <v>414</v>
      </c>
      <c r="D225" s="121">
        <v>0</v>
      </c>
      <c r="E225" s="121">
        <v>0</v>
      </c>
      <c r="F225" s="121">
        <f t="shared" si="5"/>
        <v>0</v>
      </c>
    </row>
    <row r="226" spans="1:6" x14ac:dyDescent="0.25">
      <c r="A226" s="119" t="s">
        <v>415</v>
      </c>
      <c r="B226" s="120">
        <v>32349</v>
      </c>
      <c r="C226" s="119" t="s">
        <v>416</v>
      </c>
      <c r="D226" s="121">
        <v>100</v>
      </c>
      <c r="E226" s="121">
        <v>0</v>
      </c>
      <c r="F226" s="121">
        <f t="shared" si="5"/>
        <v>100</v>
      </c>
    </row>
    <row r="227" spans="1:6" x14ac:dyDescent="0.25">
      <c r="A227" s="112"/>
      <c r="B227" s="113">
        <v>3235</v>
      </c>
      <c r="C227" s="112" t="s">
        <v>150</v>
      </c>
      <c r="D227" s="114">
        <f>D232+D228+D229+D230+D231</f>
        <v>21000</v>
      </c>
      <c r="E227" s="114">
        <f>E232+E228+E229+E230+E231</f>
        <v>2000</v>
      </c>
      <c r="F227" s="114">
        <f t="shared" si="5"/>
        <v>23000</v>
      </c>
    </row>
    <row r="228" spans="1:6" x14ac:dyDescent="0.25">
      <c r="A228" s="133" t="s">
        <v>417</v>
      </c>
      <c r="B228" s="120">
        <v>32352</v>
      </c>
      <c r="C228" s="119" t="s">
        <v>418</v>
      </c>
      <c r="D228" s="121">
        <v>20900</v>
      </c>
      <c r="E228" s="121">
        <v>2000</v>
      </c>
      <c r="F228" s="121">
        <f t="shared" si="5"/>
        <v>22900</v>
      </c>
    </row>
    <row r="229" spans="1:6" x14ac:dyDescent="0.25">
      <c r="A229" s="133" t="s">
        <v>419</v>
      </c>
      <c r="B229" s="120">
        <v>32353</v>
      </c>
      <c r="C229" s="119" t="s">
        <v>420</v>
      </c>
      <c r="D229" s="121">
        <v>0</v>
      </c>
      <c r="E229" s="121">
        <v>0</v>
      </c>
      <c r="F229" s="121">
        <f t="shared" si="5"/>
        <v>0</v>
      </c>
    </row>
    <row r="230" spans="1:6" x14ac:dyDescent="0.25">
      <c r="A230" s="133" t="s">
        <v>421</v>
      </c>
      <c r="B230" s="120">
        <v>32354</v>
      </c>
      <c r="C230" s="119" t="s">
        <v>422</v>
      </c>
      <c r="D230" s="121">
        <v>0</v>
      </c>
      <c r="E230" s="121">
        <v>0</v>
      </c>
      <c r="F230" s="121">
        <f t="shared" si="5"/>
        <v>0</v>
      </c>
    </row>
    <row r="231" spans="1:6" x14ac:dyDescent="0.25">
      <c r="A231" s="133" t="s">
        <v>423</v>
      </c>
      <c r="B231" s="120">
        <v>32355</v>
      </c>
      <c r="C231" s="119" t="s">
        <v>424</v>
      </c>
      <c r="D231" s="121">
        <v>0</v>
      </c>
      <c r="E231" s="121">
        <v>0</v>
      </c>
      <c r="F231" s="121">
        <f t="shared" si="5"/>
        <v>0</v>
      </c>
    </row>
    <row r="232" spans="1:6" x14ac:dyDescent="0.25">
      <c r="A232" s="119" t="s">
        <v>425</v>
      </c>
      <c r="B232" s="120">
        <v>32359</v>
      </c>
      <c r="C232" s="119" t="s">
        <v>426</v>
      </c>
      <c r="D232" s="121">
        <v>100</v>
      </c>
      <c r="E232" s="121">
        <v>0</v>
      </c>
      <c r="F232" s="121">
        <f t="shared" si="5"/>
        <v>100</v>
      </c>
    </row>
    <row r="233" spans="1:6" x14ac:dyDescent="0.25">
      <c r="A233" s="112"/>
      <c r="B233" s="113">
        <v>3236</v>
      </c>
      <c r="C233" s="112" t="s">
        <v>151</v>
      </c>
      <c r="D233" s="114">
        <f>D234+D235</f>
        <v>3300</v>
      </c>
      <c r="E233" s="114">
        <f>E234+E235</f>
        <v>0</v>
      </c>
      <c r="F233" s="114">
        <f t="shared" si="5"/>
        <v>3300</v>
      </c>
    </row>
    <row r="234" spans="1:6" ht="30" x14ac:dyDescent="0.25">
      <c r="A234" s="119" t="s">
        <v>427</v>
      </c>
      <c r="B234" s="120">
        <v>32361</v>
      </c>
      <c r="C234" s="119" t="s">
        <v>428</v>
      </c>
      <c r="D234" s="121">
        <v>3300</v>
      </c>
      <c r="E234" s="121">
        <v>0</v>
      </c>
      <c r="F234" s="121">
        <f t="shared" si="5"/>
        <v>3300</v>
      </c>
    </row>
    <row r="235" spans="1:6" x14ac:dyDescent="0.25">
      <c r="A235" s="119" t="s">
        <v>429</v>
      </c>
      <c r="B235" s="120">
        <v>32369</v>
      </c>
      <c r="C235" s="119" t="s">
        <v>430</v>
      </c>
      <c r="D235" s="121">
        <v>0</v>
      </c>
      <c r="E235" s="121">
        <v>0</v>
      </c>
      <c r="F235" s="121">
        <f t="shared" si="5"/>
        <v>0</v>
      </c>
    </row>
    <row r="236" spans="1:6" x14ac:dyDescent="0.25">
      <c r="A236" s="112"/>
      <c r="B236" s="113">
        <v>3237</v>
      </c>
      <c r="C236" s="112" t="s">
        <v>152</v>
      </c>
      <c r="D236" s="114">
        <f>D237+D238+D240+D239</f>
        <v>2000</v>
      </c>
      <c r="E236" s="114">
        <f>E237+E238+E240+E239</f>
        <v>0</v>
      </c>
      <c r="F236" s="114">
        <f t="shared" si="5"/>
        <v>2000</v>
      </c>
    </row>
    <row r="237" spans="1:6" x14ac:dyDescent="0.25">
      <c r="A237" s="119" t="s">
        <v>431</v>
      </c>
      <c r="B237" s="120">
        <v>32371</v>
      </c>
      <c r="C237" s="119" t="s">
        <v>432</v>
      </c>
      <c r="D237" s="121">
        <v>0</v>
      </c>
      <c r="E237" s="121">
        <v>0</v>
      </c>
      <c r="F237" s="121">
        <f t="shared" si="5"/>
        <v>0</v>
      </c>
    </row>
    <row r="238" spans="1:6" x14ac:dyDescent="0.25">
      <c r="A238" s="119" t="s">
        <v>433</v>
      </c>
      <c r="B238" s="120">
        <v>32372</v>
      </c>
      <c r="C238" s="119" t="s">
        <v>434</v>
      </c>
      <c r="D238" s="121">
        <v>0</v>
      </c>
      <c r="E238" s="121">
        <v>0</v>
      </c>
      <c r="F238" s="121">
        <f t="shared" si="5"/>
        <v>0</v>
      </c>
    </row>
    <row r="239" spans="1:6" x14ac:dyDescent="0.25">
      <c r="A239" s="133" t="s">
        <v>435</v>
      </c>
      <c r="B239" s="120">
        <v>32373</v>
      </c>
      <c r="C239" s="119" t="s">
        <v>436</v>
      </c>
      <c r="D239" s="121">
        <v>0</v>
      </c>
      <c r="E239" s="121">
        <v>0</v>
      </c>
      <c r="F239" s="121">
        <f t="shared" si="5"/>
        <v>0</v>
      </c>
    </row>
    <row r="240" spans="1:6" x14ac:dyDescent="0.25">
      <c r="A240" s="119" t="s">
        <v>437</v>
      </c>
      <c r="B240" s="120">
        <v>32379</v>
      </c>
      <c r="C240" s="119" t="s">
        <v>438</v>
      </c>
      <c r="D240" s="121">
        <v>2000</v>
      </c>
      <c r="E240" s="121">
        <v>0</v>
      </c>
      <c r="F240" s="121">
        <f t="shared" si="5"/>
        <v>2000</v>
      </c>
    </row>
    <row r="241" spans="1:6" x14ac:dyDescent="0.25">
      <c r="A241" s="112"/>
      <c r="B241" s="113">
        <v>3238</v>
      </c>
      <c r="C241" s="112" t="s">
        <v>153</v>
      </c>
      <c r="D241" s="114">
        <f>D243+D242</f>
        <v>1400</v>
      </c>
      <c r="E241" s="114">
        <f t="shared" ref="E241:F241" si="6">E243+E242</f>
        <v>25</v>
      </c>
      <c r="F241" s="114">
        <f t="shared" si="6"/>
        <v>1425</v>
      </c>
    </row>
    <row r="242" spans="1:6" x14ac:dyDescent="0.25">
      <c r="A242" s="119" t="s">
        <v>781</v>
      </c>
      <c r="B242" s="120">
        <v>32381</v>
      </c>
      <c r="C242" s="119" t="s">
        <v>782</v>
      </c>
      <c r="D242" s="121">
        <v>0</v>
      </c>
      <c r="E242" s="121">
        <v>1400</v>
      </c>
      <c r="F242" s="121">
        <f t="shared" si="5"/>
        <v>1400</v>
      </c>
    </row>
    <row r="243" spans="1:6" x14ac:dyDescent="0.25">
      <c r="A243" s="119" t="s">
        <v>439</v>
      </c>
      <c r="B243" s="120">
        <v>32389</v>
      </c>
      <c r="C243" s="119" t="s">
        <v>440</v>
      </c>
      <c r="D243" s="121">
        <v>1400</v>
      </c>
      <c r="E243" s="121">
        <v>-1375</v>
      </c>
      <c r="F243" s="121">
        <f t="shared" si="5"/>
        <v>25</v>
      </c>
    </row>
    <row r="244" spans="1:6" x14ac:dyDescent="0.25">
      <c r="A244" s="112"/>
      <c r="B244" s="113">
        <v>3239</v>
      </c>
      <c r="C244" s="112" t="s">
        <v>154</v>
      </c>
      <c r="D244" s="114">
        <f>D245+D248+D246+D247</f>
        <v>200</v>
      </c>
      <c r="E244" s="114">
        <f>E245+E248+E246+E247</f>
        <v>0</v>
      </c>
      <c r="F244" s="114">
        <f t="shared" si="5"/>
        <v>200</v>
      </c>
    </row>
    <row r="245" spans="1:6" ht="23.25" customHeight="1" x14ac:dyDescent="0.25">
      <c r="A245" s="119" t="s">
        <v>441</v>
      </c>
      <c r="B245" s="120">
        <v>32391</v>
      </c>
      <c r="C245" s="119" t="s">
        <v>442</v>
      </c>
      <c r="D245" s="121">
        <v>0</v>
      </c>
      <c r="E245" s="121">
        <v>0</v>
      </c>
      <c r="F245" s="121">
        <f t="shared" si="5"/>
        <v>0</v>
      </c>
    </row>
    <row r="246" spans="1:6" x14ac:dyDescent="0.25">
      <c r="A246" s="133" t="s">
        <v>443</v>
      </c>
      <c r="B246" s="120">
        <v>32394</v>
      </c>
      <c r="C246" s="119" t="s">
        <v>444</v>
      </c>
      <c r="D246" s="121">
        <v>200</v>
      </c>
      <c r="E246" s="121">
        <v>0</v>
      </c>
      <c r="F246" s="121">
        <f t="shared" si="5"/>
        <v>200</v>
      </c>
    </row>
    <row r="247" spans="1:6" x14ac:dyDescent="0.25">
      <c r="A247" s="133" t="s">
        <v>445</v>
      </c>
      <c r="B247" s="120">
        <v>32395</v>
      </c>
      <c r="C247" s="119" t="s">
        <v>446</v>
      </c>
      <c r="D247" s="121">
        <v>0</v>
      </c>
      <c r="E247" s="121">
        <v>0</v>
      </c>
      <c r="F247" s="121">
        <f t="shared" si="5"/>
        <v>0</v>
      </c>
    </row>
    <row r="248" spans="1:6" x14ac:dyDescent="0.25">
      <c r="A248" s="119" t="s">
        <v>447</v>
      </c>
      <c r="B248" s="120">
        <v>32399</v>
      </c>
      <c r="C248" s="119" t="s">
        <v>448</v>
      </c>
      <c r="D248" s="121">
        <v>0</v>
      </c>
      <c r="E248" s="121">
        <v>0</v>
      </c>
      <c r="F248" s="121">
        <f t="shared" si="5"/>
        <v>0</v>
      </c>
    </row>
    <row r="249" spans="1:6" x14ac:dyDescent="0.25">
      <c r="A249" s="112"/>
      <c r="B249" s="113">
        <v>324</v>
      </c>
      <c r="C249" s="112" t="s">
        <v>183</v>
      </c>
      <c r="D249" s="114">
        <f>D250</f>
        <v>0</v>
      </c>
      <c r="E249" s="114">
        <f>E250</f>
        <v>0</v>
      </c>
      <c r="F249" s="114">
        <f t="shared" si="5"/>
        <v>0</v>
      </c>
    </row>
    <row r="250" spans="1:6" x14ac:dyDescent="0.25">
      <c r="A250" s="112"/>
      <c r="B250" s="113">
        <v>3241</v>
      </c>
      <c r="C250" s="112" t="s">
        <v>183</v>
      </c>
      <c r="D250" s="114">
        <f>D252</f>
        <v>0</v>
      </c>
      <c r="E250" s="114">
        <f>E252</f>
        <v>0</v>
      </c>
      <c r="F250" s="114">
        <f t="shared" si="5"/>
        <v>0</v>
      </c>
    </row>
    <row r="251" spans="1:6" x14ac:dyDescent="0.25">
      <c r="A251" s="133" t="s">
        <v>449</v>
      </c>
      <c r="B251" s="120">
        <v>32411</v>
      </c>
      <c r="C251" s="119" t="s">
        <v>450</v>
      </c>
      <c r="D251" s="121">
        <v>0</v>
      </c>
      <c r="E251" s="121">
        <v>0</v>
      </c>
      <c r="F251" s="121">
        <f t="shared" si="5"/>
        <v>0</v>
      </c>
    </row>
    <row r="252" spans="1:6" x14ac:dyDescent="0.25">
      <c r="A252" s="119" t="s">
        <v>451</v>
      </c>
      <c r="B252" s="120">
        <v>32412</v>
      </c>
      <c r="C252" s="119" t="s">
        <v>452</v>
      </c>
      <c r="D252" s="121">
        <v>0</v>
      </c>
      <c r="E252" s="121">
        <v>0</v>
      </c>
      <c r="F252" s="121">
        <f t="shared" si="5"/>
        <v>0</v>
      </c>
    </row>
    <row r="253" spans="1:6" x14ac:dyDescent="0.25">
      <c r="A253" s="112"/>
      <c r="B253" s="113">
        <v>329</v>
      </c>
      <c r="C253" s="112" t="s">
        <v>155</v>
      </c>
      <c r="D253" s="114">
        <f>D254+D258+D260+D262+D265</f>
        <v>3700</v>
      </c>
      <c r="E253" s="114">
        <f>E254+E258+E260+E262+E265</f>
        <v>388.14</v>
      </c>
      <c r="F253" s="114">
        <f t="shared" si="5"/>
        <v>4088.14</v>
      </c>
    </row>
    <row r="254" spans="1:6" x14ac:dyDescent="0.25">
      <c r="A254" s="112"/>
      <c r="B254" s="113">
        <v>3292</v>
      </c>
      <c r="C254" s="112" t="s">
        <v>157</v>
      </c>
      <c r="D254" s="114">
        <f>D256+D257+D255</f>
        <v>3000</v>
      </c>
      <c r="E254" s="114">
        <f>E256+E257+E255</f>
        <v>0</v>
      </c>
      <c r="F254" s="114">
        <f t="shared" si="5"/>
        <v>3000</v>
      </c>
    </row>
    <row r="255" spans="1:6" x14ac:dyDescent="0.25">
      <c r="A255" s="133" t="s">
        <v>453</v>
      </c>
      <c r="B255" s="120">
        <v>32921</v>
      </c>
      <c r="C255" s="119" t="s">
        <v>454</v>
      </c>
      <c r="D255" s="121">
        <v>800</v>
      </c>
      <c r="E255" s="121">
        <v>0</v>
      </c>
      <c r="F255" s="121">
        <f t="shared" si="5"/>
        <v>800</v>
      </c>
    </row>
    <row r="256" spans="1:6" x14ac:dyDescent="0.25">
      <c r="A256" s="119" t="s">
        <v>455</v>
      </c>
      <c r="B256" s="120">
        <v>32922</v>
      </c>
      <c r="C256" s="119" t="s">
        <v>456</v>
      </c>
      <c r="D256" s="121">
        <v>1650</v>
      </c>
      <c r="E256" s="121">
        <v>0</v>
      </c>
      <c r="F256" s="121">
        <f t="shared" si="5"/>
        <v>1650</v>
      </c>
    </row>
    <row r="257" spans="1:6" x14ac:dyDescent="0.25">
      <c r="A257" s="119" t="s">
        <v>457</v>
      </c>
      <c r="B257" s="120">
        <v>32923</v>
      </c>
      <c r="C257" s="119" t="s">
        <v>458</v>
      </c>
      <c r="D257" s="121">
        <v>550</v>
      </c>
      <c r="E257" s="121">
        <v>0</v>
      </c>
      <c r="F257" s="121">
        <f t="shared" si="5"/>
        <v>550</v>
      </c>
    </row>
    <row r="258" spans="1:6" x14ac:dyDescent="0.25">
      <c r="A258" s="112"/>
      <c r="B258" s="113">
        <v>3293</v>
      </c>
      <c r="C258" s="112" t="s">
        <v>158</v>
      </c>
      <c r="D258" s="114">
        <f>D259</f>
        <v>200</v>
      </c>
      <c r="E258" s="114">
        <f>E259</f>
        <v>0</v>
      </c>
      <c r="F258" s="114">
        <f t="shared" si="5"/>
        <v>200</v>
      </c>
    </row>
    <row r="259" spans="1:6" x14ac:dyDescent="0.25">
      <c r="A259" s="119" t="s">
        <v>459</v>
      </c>
      <c r="B259" s="120">
        <v>32931</v>
      </c>
      <c r="C259" s="119" t="s">
        <v>158</v>
      </c>
      <c r="D259" s="121">
        <v>200</v>
      </c>
      <c r="E259" s="121">
        <v>0</v>
      </c>
      <c r="F259" s="121">
        <f t="shared" si="5"/>
        <v>200</v>
      </c>
    </row>
    <row r="260" spans="1:6" x14ac:dyDescent="0.25">
      <c r="A260" s="112"/>
      <c r="B260" s="113">
        <v>3294</v>
      </c>
      <c r="C260" s="112" t="s">
        <v>460</v>
      </c>
      <c r="D260" s="114">
        <f>D261</f>
        <v>0</v>
      </c>
      <c r="E260" s="114">
        <f>E261</f>
        <v>0</v>
      </c>
      <c r="F260" s="114">
        <f t="shared" si="5"/>
        <v>0</v>
      </c>
    </row>
    <row r="261" spans="1:6" x14ac:dyDescent="0.25">
      <c r="A261" s="119" t="s">
        <v>461</v>
      </c>
      <c r="B261" s="120">
        <v>32941</v>
      </c>
      <c r="C261" s="119" t="s">
        <v>462</v>
      </c>
      <c r="D261" s="121">
        <v>0</v>
      </c>
      <c r="E261" s="121">
        <v>0</v>
      </c>
      <c r="F261" s="121">
        <f t="shared" si="5"/>
        <v>0</v>
      </c>
    </row>
    <row r="262" spans="1:6" x14ac:dyDescent="0.25">
      <c r="A262" s="112"/>
      <c r="B262" s="113">
        <v>3295</v>
      </c>
      <c r="C262" s="112" t="s">
        <v>160</v>
      </c>
      <c r="D262" s="114">
        <f>D263+D264</f>
        <v>0</v>
      </c>
      <c r="E262" s="114">
        <f>E263+E264</f>
        <v>150</v>
      </c>
      <c r="F262" s="114">
        <f t="shared" si="5"/>
        <v>150</v>
      </c>
    </row>
    <row r="263" spans="1:6" x14ac:dyDescent="0.25">
      <c r="A263" s="119" t="s">
        <v>463</v>
      </c>
      <c r="B263" s="120">
        <v>32952</v>
      </c>
      <c r="C263" s="119" t="s">
        <v>464</v>
      </c>
      <c r="D263" s="121">
        <v>0</v>
      </c>
      <c r="E263" s="121">
        <v>0</v>
      </c>
      <c r="F263" s="121">
        <f t="shared" si="5"/>
        <v>0</v>
      </c>
    </row>
    <row r="264" spans="1:6" x14ac:dyDescent="0.25">
      <c r="A264" s="133" t="s">
        <v>465</v>
      </c>
      <c r="B264" s="120">
        <v>32959</v>
      </c>
      <c r="C264" s="119" t="s">
        <v>466</v>
      </c>
      <c r="D264" s="121">
        <v>0</v>
      </c>
      <c r="E264" s="121">
        <v>150</v>
      </c>
      <c r="F264" s="121">
        <f t="shared" si="5"/>
        <v>150</v>
      </c>
    </row>
    <row r="265" spans="1:6" x14ac:dyDescent="0.25">
      <c r="A265" s="112"/>
      <c r="B265" s="113">
        <v>3299</v>
      </c>
      <c r="C265" s="112" t="s">
        <v>155</v>
      </c>
      <c r="D265" s="114">
        <f>D266</f>
        <v>500</v>
      </c>
      <c r="E265" s="114">
        <f>E266</f>
        <v>238.14</v>
      </c>
      <c r="F265" s="114">
        <f t="shared" si="5"/>
        <v>738.14</v>
      </c>
    </row>
    <row r="266" spans="1:6" x14ac:dyDescent="0.25">
      <c r="A266" s="119" t="s">
        <v>467</v>
      </c>
      <c r="B266" s="120">
        <v>32999</v>
      </c>
      <c r="C266" s="119" t="s">
        <v>155</v>
      </c>
      <c r="D266" s="121">
        <v>500</v>
      </c>
      <c r="E266" s="121">
        <v>238.14</v>
      </c>
      <c r="F266" s="121">
        <f t="shared" si="5"/>
        <v>738.14</v>
      </c>
    </row>
    <row r="267" spans="1:6" x14ac:dyDescent="0.25">
      <c r="A267" s="112"/>
      <c r="B267" s="113">
        <v>34</v>
      </c>
      <c r="C267" s="112" t="s">
        <v>90</v>
      </c>
      <c r="D267" s="114">
        <f>D268</f>
        <v>1100</v>
      </c>
      <c r="E267" s="114">
        <f>E268</f>
        <v>-150</v>
      </c>
      <c r="F267" s="114">
        <f t="shared" si="5"/>
        <v>950</v>
      </c>
    </row>
    <row r="268" spans="1:6" x14ac:dyDescent="0.25">
      <c r="A268" s="112"/>
      <c r="B268" s="113">
        <v>343</v>
      </c>
      <c r="C268" s="112" t="s">
        <v>163</v>
      </c>
      <c r="D268" s="114">
        <f>D269+D272+D274</f>
        <v>1100</v>
      </c>
      <c r="E268" s="114">
        <f>E269+E272+E274</f>
        <v>-150</v>
      </c>
      <c r="F268" s="114">
        <f t="shared" si="5"/>
        <v>950</v>
      </c>
    </row>
    <row r="269" spans="1:6" x14ac:dyDescent="0.25">
      <c r="A269" s="112"/>
      <c r="B269" s="113">
        <v>3431</v>
      </c>
      <c r="C269" s="112" t="s">
        <v>164</v>
      </c>
      <c r="D269" s="114">
        <f>D270+D271</f>
        <v>1100</v>
      </c>
      <c r="E269" s="114">
        <f>E270+E271</f>
        <v>-150</v>
      </c>
      <c r="F269" s="114">
        <f t="shared" si="5"/>
        <v>950</v>
      </c>
    </row>
    <row r="270" spans="1:6" x14ac:dyDescent="0.25">
      <c r="A270" s="119" t="s">
        <v>468</v>
      </c>
      <c r="B270" s="120">
        <v>34311</v>
      </c>
      <c r="C270" s="119" t="s">
        <v>469</v>
      </c>
      <c r="D270" s="121">
        <v>950</v>
      </c>
      <c r="E270" s="121">
        <v>0</v>
      </c>
      <c r="F270" s="121">
        <f t="shared" si="5"/>
        <v>950</v>
      </c>
    </row>
    <row r="271" spans="1:6" x14ac:dyDescent="0.25">
      <c r="A271" s="133" t="s">
        <v>470</v>
      </c>
      <c r="B271" s="120">
        <v>34312</v>
      </c>
      <c r="C271" s="119" t="s">
        <v>471</v>
      </c>
      <c r="D271" s="121">
        <v>150</v>
      </c>
      <c r="E271" s="121">
        <v>-150</v>
      </c>
      <c r="F271" s="121">
        <f t="shared" si="5"/>
        <v>0</v>
      </c>
    </row>
    <row r="272" spans="1:6" x14ac:dyDescent="0.25">
      <c r="A272" s="112"/>
      <c r="B272" s="113">
        <v>3433</v>
      </c>
      <c r="C272" s="112" t="s">
        <v>165</v>
      </c>
      <c r="D272" s="114">
        <f>D273</f>
        <v>0</v>
      </c>
      <c r="E272" s="114">
        <v>0</v>
      </c>
      <c r="F272" s="114">
        <f t="shared" si="5"/>
        <v>0</v>
      </c>
    </row>
    <row r="273" spans="1:6" x14ac:dyDescent="0.25">
      <c r="A273" s="119" t="s">
        <v>472</v>
      </c>
      <c r="B273" s="120">
        <v>34339</v>
      </c>
      <c r="C273" s="119" t="s">
        <v>473</v>
      </c>
      <c r="D273" s="121">
        <v>0</v>
      </c>
      <c r="E273" s="121">
        <v>0</v>
      </c>
      <c r="F273" s="121">
        <f t="shared" si="5"/>
        <v>0</v>
      </c>
    </row>
    <row r="274" spans="1:6" x14ac:dyDescent="0.25">
      <c r="A274" s="112"/>
      <c r="B274" s="113">
        <v>3434</v>
      </c>
      <c r="C274" s="112" t="s">
        <v>474</v>
      </c>
      <c r="D274" s="114">
        <f>D275</f>
        <v>0</v>
      </c>
      <c r="E274" s="114">
        <v>0</v>
      </c>
      <c r="F274" s="114">
        <f t="shared" si="5"/>
        <v>0</v>
      </c>
    </row>
    <row r="275" spans="1:6" x14ac:dyDescent="0.25">
      <c r="A275" s="119" t="s">
        <v>475</v>
      </c>
      <c r="B275" s="120">
        <v>34349</v>
      </c>
      <c r="C275" s="119" t="s">
        <v>474</v>
      </c>
      <c r="D275" s="121">
        <v>0</v>
      </c>
      <c r="E275" s="121">
        <v>0</v>
      </c>
      <c r="F275" s="121">
        <f t="shared" si="5"/>
        <v>0</v>
      </c>
    </row>
    <row r="276" spans="1:6" x14ac:dyDescent="0.25">
      <c r="A276" s="310" t="s">
        <v>320</v>
      </c>
      <c r="B276" s="310"/>
      <c r="C276" s="310"/>
      <c r="D276" s="136"/>
      <c r="E276" s="136"/>
      <c r="F276" s="136">
        <f t="shared" si="5"/>
        <v>0</v>
      </c>
    </row>
    <row r="277" spans="1:6" x14ac:dyDescent="0.25">
      <c r="A277" s="310" t="s">
        <v>210</v>
      </c>
      <c r="B277" s="310"/>
      <c r="C277" s="310"/>
      <c r="D277" s="134"/>
      <c r="E277" s="134"/>
      <c r="F277" s="134">
        <f t="shared" si="5"/>
        <v>0</v>
      </c>
    </row>
    <row r="278" spans="1:6" x14ac:dyDescent="0.25">
      <c r="A278" s="310" t="s">
        <v>476</v>
      </c>
      <c r="B278" s="310"/>
      <c r="C278" s="310"/>
      <c r="D278" s="134"/>
      <c r="E278" s="134"/>
      <c r="F278" s="134">
        <f t="shared" si="5"/>
        <v>0</v>
      </c>
    </row>
    <row r="279" spans="1:6" x14ac:dyDescent="0.25">
      <c r="A279" s="109" t="s">
        <v>237</v>
      </c>
      <c r="B279" s="110" t="s">
        <v>322</v>
      </c>
      <c r="C279" s="109" t="s">
        <v>323</v>
      </c>
      <c r="D279" s="111">
        <v>0</v>
      </c>
      <c r="E279" s="111">
        <v>0</v>
      </c>
      <c r="F279" s="111">
        <f t="shared" si="5"/>
        <v>0</v>
      </c>
    </row>
    <row r="280" spans="1:6" x14ac:dyDescent="0.25">
      <c r="A280" s="112"/>
      <c r="B280" s="113">
        <v>4</v>
      </c>
      <c r="C280" s="112" t="s">
        <v>35</v>
      </c>
      <c r="D280" s="114">
        <v>0</v>
      </c>
      <c r="E280" s="114">
        <v>0</v>
      </c>
      <c r="F280" s="114">
        <f t="shared" si="5"/>
        <v>0</v>
      </c>
    </row>
    <row r="281" spans="1:6" x14ac:dyDescent="0.25">
      <c r="A281" s="112"/>
      <c r="B281" s="113">
        <v>42</v>
      </c>
      <c r="C281" s="112" t="s">
        <v>75</v>
      </c>
      <c r="D281" s="114">
        <v>0</v>
      </c>
      <c r="E281" s="114">
        <v>0</v>
      </c>
      <c r="F281" s="114">
        <f t="shared" si="5"/>
        <v>0</v>
      </c>
    </row>
    <row r="282" spans="1:6" x14ac:dyDescent="0.25">
      <c r="A282" s="112"/>
      <c r="B282" s="113">
        <v>421</v>
      </c>
      <c r="C282" s="112" t="s">
        <v>168</v>
      </c>
      <c r="D282" s="114">
        <v>0</v>
      </c>
      <c r="E282" s="114">
        <v>0</v>
      </c>
      <c r="F282" s="114">
        <f t="shared" si="5"/>
        <v>0</v>
      </c>
    </row>
    <row r="283" spans="1:6" x14ac:dyDescent="0.25">
      <c r="A283" s="112"/>
      <c r="B283" s="113">
        <v>4212</v>
      </c>
      <c r="C283" s="112" t="s">
        <v>169</v>
      </c>
      <c r="D283" s="114">
        <v>0</v>
      </c>
      <c r="E283" s="114">
        <v>0</v>
      </c>
      <c r="F283" s="114">
        <f t="shared" ref="F283:F351" si="7">D283+E283</f>
        <v>0</v>
      </c>
    </row>
    <row r="284" spans="1:6" x14ac:dyDescent="0.25">
      <c r="A284" s="119" t="s">
        <v>477</v>
      </c>
      <c r="B284" s="120">
        <v>42122</v>
      </c>
      <c r="C284" s="119" t="s">
        <v>169</v>
      </c>
      <c r="D284" s="121">
        <v>0</v>
      </c>
      <c r="E284" s="121">
        <v>0</v>
      </c>
      <c r="F284" s="121">
        <f t="shared" si="7"/>
        <v>0</v>
      </c>
    </row>
    <row r="285" spans="1:6" x14ac:dyDescent="0.25">
      <c r="A285" s="112"/>
      <c r="B285" s="113">
        <v>4214</v>
      </c>
      <c r="C285" s="112" t="s">
        <v>478</v>
      </c>
      <c r="D285" s="114">
        <v>0</v>
      </c>
      <c r="E285" s="114">
        <v>0</v>
      </c>
      <c r="F285" s="114">
        <f t="shared" si="7"/>
        <v>0</v>
      </c>
    </row>
    <row r="286" spans="1:6" x14ac:dyDescent="0.25">
      <c r="A286" s="119" t="s">
        <v>479</v>
      </c>
      <c r="B286" s="120">
        <v>42149</v>
      </c>
      <c r="C286" s="119" t="s">
        <v>480</v>
      </c>
      <c r="D286" s="121">
        <v>0</v>
      </c>
      <c r="E286" s="121">
        <v>0</v>
      </c>
      <c r="F286" s="121">
        <f t="shared" si="7"/>
        <v>0</v>
      </c>
    </row>
    <row r="287" spans="1:6" ht="30" x14ac:dyDescent="0.25">
      <c r="A287" s="112"/>
      <c r="B287" s="113">
        <v>45</v>
      </c>
      <c r="C287" s="112" t="s">
        <v>76</v>
      </c>
      <c r="D287" s="114">
        <v>0</v>
      </c>
      <c r="E287" s="114">
        <v>0</v>
      </c>
      <c r="F287" s="114">
        <f t="shared" si="7"/>
        <v>0</v>
      </c>
    </row>
    <row r="288" spans="1:6" x14ac:dyDescent="0.25">
      <c r="A288" s="112"/>
      <c r="B288" s="113">
        <v>451</v>
      </c>
      <c r="C288" s="112" t="s">
        <v>199</v>
      </c>
      <c r="D288" s="114">
        <v>0</v>
      </c>
      <c r="E288" s="114">
        <v>0</v>
      </c>
      <c r="F288" s="114">
        <f t="shared" si="7"/>
        <v>0</v>
      </c>
    </row>
    <row r="289" spans="1:6" x14ac:dyDescent="0.25">
      <c r="A289" s="112"/>
      <c r="B289" s="113">
        <v>4511</v>
      </c>
      <c r="C289" s="112" t="s">
        <v>199</v>
      </c>
      <c r="D289" s="114">
        <v>0</v>
      </c>
      <c r="E289" s="114">
        <v>0</v>
      </c>
      <c r="F289" s="114">
        <f t="shared" si="7"/>
        <v>0</v>
      </c>
    </row>
    <row r="290" spans="1:6" x14ac:dyDescent="0.25">
      <c r="A290" s="119" t="s">
        <v>481</v>
      </c>
      <c r="B290" s="120">
        <v>45111</v>
      </c>
      <c r="C290" s="119" t="s">
        <v>199</v>
      </c>
      <c r="D290" s="121">
        <v>0</v>
      </c>
      <c r="E290" s="121">
        <v>0</v>
      </c>
      <c r="F290" s="121">
        <f t="shared" si="7"/>
        <v>0</v>
      </c>
    </row>
    <row r="291" spans="1:6" x14ac:dyDescent="0.25">
      <c r="A291" s="112"/>
      <c r="B291" s="113">
        <v>454</v>
      </c>
      <c r="C291" s="112" t="s">
        <v>200</v>
      </c>
      <c r="D291" s="114">
        <v>0</v>
      </c>
      <c r="E291" s="114">
        <v>0</v>
      </c>
      <c r="F291" s="114">
        <f t="shared" si="7"/>
        <v>0</v>
      </c>
    </row>
    <row r="292" spans="1:6" x14ac:dyDescent="0.25">
      <c r="A292" s="112"/>
      <c r="B292" s="113">
        <v>4541</v>
      </c>
      <c r="C292" s="112" t="s">
        <v>200</v>
      </c>
      <c r="D292" s="114">
        <v>0</v>
      </c>
      <c r="E292" s="114">
        <v>0</v>
      </c>
      <c r="F292" s="114">
        <f t="shared" si="7"/>
        <v>0</v>
      </c>
    </row>
    <row r="293" spans="1:6" x14ac:dyDescent="0.25">
      <c r="A293" s="119" t="s">
        <v>482</v>
      </c>
      <c r="B293" s="120">
        <v>45411</v>
      </c>
      <c r="C293" s="119" t="s">
        <v>200</v>
      </c>
      <c r="D293" s="121">
        <v>0</v>
      </c>
      <c r="E293" s="121">
        <v>0</v>
      </c>
      <c r="F293" s="121">
        <f t="shared" si="7"/>
        <v>0</v>
      </c>
    </row>
    <row r="294" spans="1:6" x14ac:dyDescent="0.25">
      <c r="A294" s="119"/>
      <c r="B294" s="120"/>
      <c r="C294" s="119"/>
      <c r="D294" s="121"/>
      <c r="E294" s="121"/>
      <c r="F294" s="121">
        <f t="shared" si="7"/>
        <v>0</v>
      </c>
    </row>
    <row r="295" spans="1:6" x14ac:dyDescent="0.25">
      <c r="A295" s="119"/>
      <c r="B295" s="120"/>
      <c r="C295" s="119"/>
      <c r="D295" s="121"/>
      <c r="E295" s="121"/>
      <c r="F295" s="121">
        <f t="shared" si="7"/>
        <v>0</v>
      </c>
    </row>
    <row r="296" spans="1:6" x14ac:dyDescent="0.25">
      <c r="A296" s="310" t="s">
        <v>320</v>
      </c>
      <c r="B296" s="310"/>
      <c r="C296" s="310"/>
      <c r="D296" s="136"/>
      <c r="E296" s="136"/>
      <c r="F296" s="136">
        <f t="shared" si="7"/>
        <v>0</v>
      </c>
    </row>
    <row r="297" spans="1:6" x14ac:dyDescent="0.25">
      <c r="A297" s="310" t="s">
        <v>210</v>
      </c>
      <c r="B297" s="310"/>
      <c r="C297" s="310"/>
      <c r="D297" s="134"/>
      <c r="E297" s="134"/>
      <c r="F297" s="134">
        <f t="shared" si="7"/>
        <v>0</v>
      </c>
    </row>
    <row r="298" spans="1:6" x14ac:dyDescent="0.25">
      <c r="A298" s="310" t="s">
        <v>483</v>
      </c>
      <c r="B298" s="310"/>
      <c r="C298" s="310"/>
      <c r="D298" s="134"/>
      <c r="E298" s="134"/>
      <c r="F298" s="134">
        <f t="shared" si="7"/>
        <v>0</v>
      </c>
    </row>
    <row r="299" spans="1:6" x14ac:dyDescent="0.25">
      <c r="A299" s="109" t="s">
        <v>237</v>
      </c>
      <c r="B299" s="110" t="s">
        <v>322</v>
      </c>
      <c r="C299" s="109" t="s">
        <v>323</v>
      </c>
      <c r="D299" s="111">
        <f>D300</f>
        <v>10000</v>
      </c>
      <c r="E299" s="111">
        <f>E300</f>
        <v>0</v>
      </c>
      <c r="F299" s="111">
        <f t="shared" si="7"/>
        <v>10000</v>
      </c>
    </row>
    <row r="300" spans="1:6" x14ac:dyDescent="0.25">
      <c r="A300" s="112"/>
      <c r="B300" s="113">
        <v>4</v>
      </c>
      <c r="C300" s="112" t="s">
        <v>35</v>
      </c>
      <c r="D300" s="114">
        <f>D301</f>
        <v>10000</v>
      </c>
      <c r="E300" s="114">
        <f>E301</f>
        <v>0</v>
      </c>
      <c r="F300" s="114">
        <f t="shared" si="7"/>
        <v>10000</v>
      </c>
    </row>
    <row r="301" spans="1:6" x14ac:dyDescent="0.25">
      <c r="A301" s="112"/>
      <c r="B301" s="113">
        <v>42</v>
      </c>
      <c r="C301" s="112" t="s">
        <v>75</v>
      </c>
      <c r="D301" s="114">
        <f>D302+D310+D313</f>
        <v>10000</v>
      </c>
      <c r="E301" s="114">
        <f>E302+E310+E313</f>
        <v>0</v>
      </c>
      <c r="F301" s="114">
        <f t="shared" si="7"/>
        <v>10000</v>
      </c>
    </row>
    <row r="302" spans="1:6" x14ac:dyDescent="0.25">
      <c r="A302" s="112"/>
      <c r="B302" s="113">
        <v>422</v>
      </c>
      <c r="C302" s="112" t="s">
        <v>170</v>
      </c>
      <c r="D302" s="114">
        <f>D307+D303</f>
        <v>10000</v>
      </c>
      <c r="E302" s="114">
        <f>E307+E303</f>
        <v>0</v>
      </c>
      <c r="F302" s="114">
        <f t="shared" si="7"/>
        <v>10000</v>
      </c>
    </row>
    <row r="303" spans="1:6" x14ac:dyDescent="0.25">
      <c r="A303" s="112"/>
      <c r="B303" s="113">
        <v>4222</v>
      </c>
      <c r="C303" s="112" t="s">
        <v>670</v>
      </c>
      <c r="D303" s="114">
        <f>D304+D305+D306</f>
        <v>0</v>
      </c>
      <c r="E303" s="114">
        <f>E304+E305+E306</f>
        <v>0</v>
      </c>
      <c r="F303" s="114">
        <f t="shared" si="7"/>
        <v>0</v>
      </c>
    </row>
    <row r="304" spans="1:6" x14ac:dyDescent="0.25">
      <c r="A304" s="119" t="s">
        <v>783</v>
      </c>
      <c r="B304" s="120">
        <v>42222</v>
      </c>
      <c r="C304" s="119" t="s">
        <v>672</v>
      </c>
      <c r="D304" s="121">
        <v>0</v>
      </c>
      <c r="E304" s="121">
        <v>0</v>
      </c>
      <c r="F304" s="121">
        <f t="shared" si="7"/>
        <v>0</v>
      </c>
    </row>
    <row r="305" spans="1:6" ht="30" x14ac:dyDescent="0.25">
      <c r="A305" s="119" t="s">
        <v>784</v>
      </c>
      <c r="B305" s="120">
        <v>42223</v>
      </c>
      <c r="C305" s="119" t="s">
        <v>785</v>
      </c>
      <c r="D305" s="121">
        <v>0</v>
      </c>
      <c r="E305" s="121">
        <v>0</v>
      </c>
      <c r="F305" s="121">
        <f t="shared" si="7"/>
        <v>0</v>
      </c>
    </row>
    <row r="306" spans="1:6" x14ac:dyDescent="0.25">
      <c r="A306" s="119" t="s">
        <v>786</v>
      </c>
      <c r="B306" s="120">
        <v>42229</v>
      </c>
      <c r="C306" s="119" t="s">
        <v>787</v>
      </c>
      <c r="D306" s="121">
        <v>0</v>
      </c>
      <c r="E306" s="121">
        <v>0</v>
      </c>
      <c r="F306" s="121">
        <f t="shared" si="7"/>
        <v>0</v>
      </c>
    </row>
    <row r="307" spans="1:6" x14ac:dyDescent="0.25">
      <c r="A307" s="112"/>
      <c r="B307" s="113">
        <v>4227</v>
      </c>
      <c r="C307" s="112" t="s">
        <v>173</v>
      </c>
      <c r="D307" s="114">
        <f>D309+D308</f>
        <v>10000</v>
      </c>
      <c r="E307" s="114">
        <f>E309+E308</f>
        <v>0</v>
      </c>
      <c r="F307" s="114">
        <f t="shared" si="7"/>
        <v>10000</v>
      </c>
    </row>
    <row r="308" spans="1:6" x14ac:dyDescent="0.25">
      <c r="A308" s="119" t="s">
        <v>484</v>
      </c>
      <c r="B308" s="120">
        <v>42271</v>
      </c>
      <c r="C308" s="119" t="s">
        <v>485</v>
      </c>
      <c r="D308" s="121">
        <v>5000</v>
      </c>
      <c r="E308" s="121">
        <v>0</v>
      </c>
      <c r="F308" s="121">
        <f t="shared" si="7"/>
        <v>5000</v>
      </c>
    </row>
    <row r="309" spans="1:6" x14ac:dyDescent="0.25">
      <c r="A309" s="119" t="s">
        <v>486</v>
      </c>
      <c r="B309" s="120">
        <v>42273</v>
      </c>
      <c r="C309" s="119" t="s">
        <v>487</v>
      </c>
      <c r="D309" s="121">
        <v>5000</v>
      </c>
      <c r="E309" s="121">
        <v>0</v>
      </c>
      <c r="F309" s="121">
        <f t="shared" si="7"/>
        <v>5000</v>
      </c>
    </row>
    <row r="310" spans="1:6" ht="30" x14ac:dyDescent="0.25">
      <c r="A310" s="112"/>
      <c r="B310" s="113">
        <v>424</v>
      </c>
      <c r="C310" s="112" t="s">
        <v>174</v>
      </c>
      <c r="D310" s="114">
        <f>D311</f>
        <v>0</v>
      </c>
      <c r="E310" s="114">
        <f>E311</f>
        <v>0</v>
      </c>
      <c r="F310" s="114">
        <f t="shared" si="7"/>
        <v>0</v>
      </c>
    </row>
    <row r="311" spans="1:6" x14ac:dyDescent="0.25">
      <c r="A311" s="112"/>
      <c r="B311" s="113">
        <v>4241</v>
      </c>
      <c r="C311" s="112" t="s">
        <v>175</v>
      </c>
      <c r="D311" s="114">
        <f>D312</f>
        <v>0</v>
      </c>
      <c r="E311" s="114">
        <f>E312</f>
        <v>0</v>
      </c>
      <c r="F311" s="114">
        <f t="shared" si="7"/>
        <v>0</v>
      </c>
    </row>
    <row r="312" spans="1:6" x14ac:dyDescent="0.25">
      <c r="A312" s="119" t="s">
        <v>488</v>
      </c>
      <c r="B312" s="120">
        <v>42411</v>
      </c>
      <c r="C312" s="119" t="s">
        <v>489</v>
      </c>
      <c r="D312" s="121">
        <v>0</v>
      </c>
      <c r="E312" s="121">
        <v>0</v>
      </c>
      <c r="F312" s="121">
        <f t="shared" si="7"/>
        <v>0</v>
      </c>
    </row>
    <row r="313" spans="1:6" x14ac:dyDescent="0.25">
      <c r="A313" s="112"/>
      <c r="B313" s="113">
        <v>426</v>
      </c>
      <c r="C313" s="112" t="s">
        <v>490</v>
      </c>
      <c r="D313" s="114">
        <f>D314</f>
        <v>0</v>
      </c>
      <c r="E313" s="114">
        <f>E314</f>
        <v>0</v>
      </c>
      <c r="F313" s="114">
        <f t="shared" si="7"/>
        <v>0</v>
      </c>
    </row>
    <row r="314" spans="1:6" x14ac:dyDescent="0.25">
      <c r="A314" s="112"/>
      <c r="B314" s="113">
        <v>4262</v>
      </c>
      <c r="C314" s="112" t="s">
        <v>491</v>
      </c>
      <c r="D314" s="114">
        <f>D315</f>
        <v>0</v>
      </c>
      <c r="E314" s="114">
        <f>E315</f>
        <v>0</v>
      </c>
      <c r="F314" s="114">
        <f t="shared" si="7"/>
        <v>0</v>
      </c>
    </row>
    <row r="315" spans="1:6" x14ac:dyDescent="0.25">
      <c r="A315" s="119" t="s">
        <v>492</v>
      </c>
      <c r="B315" s="120">
        <v>42621</v>
      </c>
      <c r="C315" s="119" t="s">
        <v>491</v>
      </c>
      <c r="D315" s="121">
        <v>0</v>
      </c>
      <c r="E315" s="121">
        <v>0</v>
      </c>
      <c r="F315" s="121">
        <f t="shared" si="7"/>
        <v>0</v>
      </c>
    </row>
    <row r="316" spans="1:6" x14ac:dyDescent="0.25">
      <c r="A316" s="119"/>
      <c r="B316" s="120"/>
      <c r="C316" s="119"/>
      <c r="D316" s="121"/>
      <c r="E316" s="121"/>
      <c r="F316" s="121"/>
    </row>
    <row r="317" spans="1:6" x14ac:dyDescent="0.25">
      <c r="A317" s="310" t="s">
        <v>320</v>
      </c>
      <c r="B317" s="310"/>
      <c r="C317" s="310"/>
      <c r="D317" s="136"/>
      <c r="E317" s="136"/>
      <c r="F317" s="136">
        <f t="shared" si="7"/>
        <v>0</v>
      </c>
    </row>
    <row r="318" spans="1:6" x14ac:dyDescent="0.25">
      <c r="A318" s="310" t="s">
        <v>211</v>
      </c>
      <c r="B318" s="310"/>
      <c r="C318" s="310"/>
      <c r="D318" s="137"/>
      <c r="E318" s="137"/>
      <c r="F318" s="137">
        <f t="shared" si="7"/>
        <v>0</v>
      </c>
    </row>
    <row r="319" spans="1:6" x14ac:dyDescent="0.25">
      <c r="A319" s="109" t="s">
        <v>237</v>
      </c>
      <c r="B319" s="110" t="s">
        <v>756</v>
      </c>
      <c r="C319" s="109" t="s">
        <v>766</v>
      </c>
      <c r="D319" s="111">
        <f>D320+D332+D328+D330</f>
        <v>17667.5</v>
      </c>
      <c r="E319" s="111">
        <f>E320+E332+E328+E330</f>
        <v>0</v>
      </c>
      <c r="F319" s="111">
        <f t="shared" si="7"/>
        <v>17667.5</v>
      </c>
    </row>
    <row r="320" spans="1:6" x14ac:dyDescent="0.25">
      <c r="A320" s="310" t="s">
        <v>493</v>
      </c>
      <c r="B320" s="310"/>
      <c r="C320" s="310"/>
      <c r="D320" s="137">
        <f>SUM(D321:D327)</f>
        <v>2142.5</v>
      </c>
      <c r="E320" s="137">
        <f>SUM(E321:E327)</f>
        <v>0</v>
      </c>
      <c r="F320" s="137">
        <f t="shared" si="7"/>
        <v>2142.5</v>
      </c>
    </row>
    <row r="321" spans="1:6" ht="30" x14ac:dyDescent="0.25">
      <c r="A321" s="112" t="s">
        <v>767</v>
      </c>
      <c r="B321" s="138">
        <v>321190</v>
      </c>
      <c r="C321" s="119" t="s">
        <v>727</v>
      </c>
      <c r="D321" s="139">
        <v>450</v>
      </c>
      <c r="E321" s="139">
        <v>0</v>
      </c>
      <c r="F321" s="139">
        <f t="shared" si="7"/>
        <v>450</v>
      </c>
    </row>
    <row r="322" spans="1:6" x14ac:dyDescent="0.25">
      <c r="A322" s="112" t="s">
        <v>721</v>
      </c>
      <c r="B322" s="138">
        <v>322190</v>
      </c>
      <c r="C322" s="119" t="s">
        <v>728</v>
      </c>
      <c r="D322" s="139">
        <v>100</v>
      </c>
      <c r="E322" s="139">
        <v>0</v>
      </c>
      <c r="F322" s="139">
        <f t="shared" si="7"/>
        <v>100</v>
      </c>
    </row>
    <row r="323" spans="1:6" x14ac:dyDescent="0.25">
      <c r="A323" s="112" t="s">
        <v>722</v>
      </c>
      <c r="B323" s="138">
        <v>322290</v>
      </c>
      <c r="C323" s="119" t="s">
        <v>729</v>
      </c>
      <c r="D323" s="139">
        <v>100</v>
      </c>
      <c r="E323" s="139">
        <v>0</v>
      </c>
      <c r="F323" s="139">
        <f t="shared" si="7"/>
        <v>100</v>
      </c>
    </row>
    <row r="324" spans="1:6" ht="30" x14ac:dyDescent="0.25">
      <c r="A324" s="112" t="s">
        <v>723</v>
      </c>
      <c r="B324" s="138">
        <v>323190</v>
      </c>
      <c r="C324" s="119" t="s">
        <v>730</v>
      </c>
      <c r="D324" s="139">
        <v>112.5</v>
      </c>
      <c r="E324" s="139">
        <v>0</v>
      </c>
      <c r="F324" s="139">
        <f t="shared" si="7"/>
        <v>112.5</v>
      </c>
    </row>
    <row r="325" spans="1:6" x14ac:dyDescent="0.25">
      <c r="A325" s="112" t="s">
        <v>724</v>
      </c>
      <c r="B325" s="138">
        <v>329990</v>
      </c>
      <c r="C325" s="119" t="s">
        <v>731</v>
      </c>
      <c r="D325" s="139">
        <v>450</v>
      </c>
      <c r="E325" s="139">
        <v>0</v>
      </c>
      <c r="F325" s="139">
        <f t="shared" si="7"/>
        <v>450</v>
      </c>
    </row>
    <row r="326" spans="1:6" x14ac:dyDescent="0.25">
      <c r="A326" s="112" t="s">
        <v>725</v>
      </c>
      <c r="B326" s="138">
        <v>372150</v>
      </c>
      <c r="C326" s="119" t="s">
        <v>732</v>
      </c>
      <c r="D326" s="139">
        <v>180</v>
      </c>
      <c r="E326" s="139">
        <v>0</v>
      </c>
      <c r="F326" s="139">
        <f t="shared" si="7"/>
        <v>180</v>
      </c>
    </row>
    <row r="327" spans="1:6" x14ac:dyDescent="0.25">
      <c r="A327" s="112" t="s">
        <v>726</v>
      </c>
      <c r="B327" s="138">
        <v>372150</v>
      </c>
      <c r="C327" s="119" t="s">
        <v>192</v>
      </c>
      <c r="D327" s="139">
        <v>750</v>
      </c>
      <c r="E327" s="139">
        <v>0</v>
      </c>
      <c r="F327" s="139">
        <f t="shared" si="7"/>
        <v>750</v>
      </c>
    </row>
    <row r="328" spans="1:6" x14ac:dyDescent="0.25">
      <c r="A328" s="310" t="s">
        <v>494</v>
      </c>
      <c r="B328" s="310"/>
      <c r="C328" s="310"/>
      <c r="D328" s="136">
        <f>D329</f>
        <v>1500</v>
      </c>
      <c r="E328" s="136">
        <f>E329</f>
        <v>0</v>
      </c>
      <c r="F328" s="136">
        <f t="shared" si="7"/>
        <v>1500</v>
      </c>
    </row>
    <row r="329" spans="1:6" ht="30" x14ac:dyDescent="0.25">
      <c r="A329" s="140" t="s">
        <v>733</v>
      </c>
      <c r="B329" s="141">
        <v>329990</v>
      </c>
      <c r="C329" s="119" t="s">
        <v>734</v>
      </c>
      <c r="D329" s="142">
        <v>1500</v>
      </c>
      <c r="E329" s="142">
        <v>0</v>
      </c>
      <c r="F329" s="142">
        <f t="shared" si="7"/>
        <v>1500</v>
      </c>
    </row>
    <row r="330" spans="1:6" x14ac:dyDescent="0.25">
      <c r="A330" s="310" t="s">
        <v>495</v>
      </c>
      <c r="B330" s="310"/>
      <c r="C330" s="310"/>
      <c r="D330" s="136">
        <f>D331</f>
        <v>275</v>
      </c>
      <c r="E330" s="136">
        <f>E331</f>
        <v>0</v>
      </c>
      <c r="F330" s="136">
        <f t="shared" si="7"/>
        <v>275</v>
      </c>
    </row>
    <row r="331" spans="1:6" ht="30" x14ac:dyDescent="0.25">
      <c r="A331" s="140" t="s">
        <v>735</v>
      </c>
      <c r="B331" s="141">
        <v>329990</v>
      </c>
      <c r="C331" s="119" t="s">
        <v>736</v>
      </c>
      <c r="D331" s="142">
        <v>275</v>
      </c>
      <c r="E331" s="142">
        <v>0</v>
      </c>
      <c r="F331" s="142">
        <f t="shared" si="7"/>
        <v>275</v>
      </c>
    </row>
    <row r="332" spans="1:6" x14ac:dyDescent="0.25">
      <c r="A332" s="310" t="s">
        <v>496</v>
      </c>
      <c r="B332" s="310"/>
      <c r="C332" s="310"/>
      <c r="D332" s="137">
        <f>D333+D334+D336+D337+D338+D335</f>
        <v>13750</v>
      </c>
      <c r="E332" s="137">
        <f>E333+E334+E336+E337+E338+E335</f>
        <v>0</v>
      </c>
      <c r="F332" s="137">
        <f>D332+E332</f>
        <v>13750</v>
      </c>
    </row>
    <row r="333" spans="1:6" x14ac:dyDescent="0.25">
      <c r="A333" s="112" t="s">
        <v>737</v>
      </c>
      <c r="B333" s="138">
        <v>323290</v>
      </c>
      <c r="C333" s="119" t="s">
        <v>742</v>
      </c>
      <c r="D333" s="139">
        <v>3500</v>
      </c>
      <c r="E333" s="139">
        <v>0</v>
      </c>
      <c r="F333" s="139">
        <f t="shared" si="7"/>
        <v>3500</v>
      </c>
    </row>
    <row r="334" spans="1:6" x14ac:dyDescent="0.25">
      <c r="A334" s="112" t="s">
        <v>738</v>
      </c>
      <c r="B334" s="138">
        <v>323290</v>
      </c>
      <c r="C334" s="119" t="s">
        <v>395</v>
      </c>
      <c r="D334" s="139">
        <v>5000</v>
      </c>
      <c r="E334" s="139">
        <v>0</v>
      </c>
      <c r="F334" s="139">
        <f t="shared" si="7"/>
        <v>5000</v>
      </c>
    </row>
    <row r="335" spans="1:6" x14ac:dyDescent="0.25">
      <c r="A335" s="112" t="s">
        <v>788</v>
      </c>
      <c r="B335" s="138">
        <v>32372</v>
      </c>
      <c r="C335" s="119" t="s">
        <v>434</v>
      </c>
      <c r="D335" s="139">
        <v>0</v>
      </c>
      <c r="E335" s="139">
        <v>750</v>
      </c>
      <c r="F335" s="139">
        <f t="shared" si="7"/>
        <v>750</v>
      </c>
    </row>
    <row r="336" spans="1:6" x14ac:dyDescent="0.25">
      <c r="A336" s="112" t="s">
        <v>739</v>
      </c>
      <c r="B336" s="138">
        <v>323790</v>
      </c>
      <c r="C336" s="119" t="s">
        <v>743</v>
      </c>
      <c r="D336" s="139">
        <v>750</v>
      </c>
      <c r="E336" s="139">
        <v>-750</v>
      </c>
      <c r="F336" s="139">
        <f t="shared" si="7"/>
        <v>0</v>
      </c>
    </row>
    <row r="337" spans="1:6" x14ac:dyDescent="0.25">
      <c r="A337" s="112" t="s">
        <v>740</v>
      </c>
      <c r="B337" s="138">
        <v>329990</v>
      </c>
      <c r="C337" s="119" t="s">
        <v>155</v>
      </c>
      <c r="D337" s="139">
        <v>1000</v>
      </c>
      <c r="E337" s="139">
        <v>0</v>
      </c>
      <c r="F337" s="139">
        <f t="shared" si="7"/>
        <v>1000</v>
      </c>
    </row>
    <row r="338" spans="1:6" x14ac:dyDescent="0.25">
      <c r="A338" s="112" t="s">
        <v>741</v>
      </c>
      <c r="B338" s="138">
        <v>422730</v>
      </c>
      <c r="C338" s="119" t="s">
        <v>487</v>
      </c>
      <c r="D338" s="139">
        <v>3500</v>
      </c>
      <c r="E338" s="139">
        <v>0</v>
      </c>
      <c r="F338" s="139">
        <f t="shared" si="7"/>
        <v>3500</v>
      </c>
    </row>
    <row r="339" spans="1:6" x14ac:dyDescent="0.25">
      <c r="A339" s="310" t="s">
        <v>320</v>
      </c>
      <c r="B339" s="310"/>
      <c r="C339" s="310"/>
      <c r="D339" s="136"/>
      <c r="E339" s="136"/>
      <c r="F339" s="136"/>
    </row>
    <row r="340" spans="1:6" x14ac:dyDescent="0.25">
      <c r="A340" s="323" t="s">
        <v>498</v>
      </c>
      <c r="B340" s="323"/>
      <c r="C340" s="323"/>
      <c r="D340" s="134"/>
      <c r="E340" s="134"/>
      <c r="F340" s="134"/>
    </row>
    <row r="341" spans="1:6" x14ac:dyDescent="0.25">
      <c r="A341" s="310" t="s">
        <v>499</v>
      </c>
      <c r="B341" s="310"/>
      <c r="C341" s="310"/>
      <c r="D341" s="136">
        <f>D342+D384+D491+D522+D593+D667</f>
        <v>1578500</v>
      </c>
      <c r="E341" s="136"/>
      <c r="F341" s="136">
        <f>F342+F384+F491+F522+F593+F667</f>
        <v>1578500</v>
      </c>
    </row>
    <row r="342" spans="1:6" x14ac:dyDescent="0.25">
      <c r="A342" s="109" t="s">
        <v>237</v>
      </c>
      <c r="B342" s="110" t="s">
        <v>238</v>
      </c>
      <c r="C342" s="109" t="s">
        <v>239</v>
      </c>
      <c r="D342" s="111">
        <f>D343+D366+D379</f>
        <v>5000</v>
      </c>
      <c r="E342" s="111">
        <f>E343+E366+E379</f>
        <v>0</v>
      </c>
      <c r="F342" s="111">
        <f t="shared" si="7"/>
        <v>5000</v>
      </c>
    </row>
    <row r="343" spans="1:6" x14ac:dyDescent="0.25">
      <c r="A343" s="112"/>
      <c r="B343" s="113">
        <v>3</v>
      </c>
      <c r="C343" s="112" t="s">
        <v>32</v>
      </c>
      <c r="D343" s="114">
        <f>D344</f>
        <v>3100</v>
      </c>
      <c r="E343" s="114">
        <v>0</v>
      </c>
      <c r="F343" s="114">
        <f t="shared" si="7"/>
        <v>3100</v>
      </c>
    </row>
    <row r="344" spans="1:6" x14ac:dyDescent="0.25">
      <c r="A344" s="112"/>
      <c r="B344" s="113">
        <v>32</v>
      </c>
      <c r="C344" s="143" t="s">
        <v>34</v>
      </c>
      <c r="D344" s="114">
        <f>D350+D360+D363+D345</f>
        <v>3100</v>
      </c>
      <c r="E344" s="114">
        <v>0</v>
      </c>
      <c r="F344" s="114">
        <f t="shared" si="7"/>
        <v>3100</v>
      </c>
    </row>
    <row r="345" spans="1:6" x14ac:dyDescent="0.25">
      <c r="A345" s="112"/>
      <c r="B345" s="144">
        <v>321</v>
      </c>
      <c r="C345" s="145" t="s">
        <v>133</v>
      </c>
      <c r="D345" s="146">
        <f>D346</f>
        <v>2500</v>
      </c>
      <c r="E345" s="114">
        <v>0</v>
      </c>
      <c r="F345" s="114">
        <f t="shared" si="7"/>
        <v>2500</v>
      </c>
    </row>
    <row r="346" spans="1:6" x14ac:dyDescent="0.25">
      <c r="A346" s="112"/>
      <c r="B346" s="144">
        <v>3211</v>
      </c>
      <c r="C346" s="145" t="s">
        <v>134</v>
      </c>
      <c r="D346" s="146">
        <f>D349+D347+D348</f>
        <v>2500</v>
      </c>
      <c r="E346" s="114">
        <v>0</v>
      </c>
      <c r="F346" s="114">
        <f t="shared" si="7"/>
        <v>2500</v>
      </c>
    </row>
    <row r="347" spans="1:6" x14ac:dyDescent="0.25">
      <c r="A347" s="133" t="s">
        <v>500</v>
      </c>
      <c r="B347" s="120">
        <v>32111</v>
      </c>
      <c r="C347" s="119" t="s">
        <v>325</v>
      </c>
      <c r="D347" s="147">
        <v>0</v>
      </c>
      <c r="E347" s="148">
        <v>0</v>
      </c>
      <c r="F347" s="148">
        <f t="shared" si="7"/>
        <v>0</v>
      </c>
    </row>
    <row r="348" spans="1:6" x14ac:dyDescent="0.25">
      <c r="A348" s="133" t="s">
        <v>501</v>
      </c>
      <c r="B348" s="120">
        <v>32112</v>
      </c>
      <c r="C348" s="119" t="s">
        <v>327</v>
      </c>
      <c r="D348" s="121">
        <v>2500</v>
      </c>
      <c r="E348" s="121">
        <v>0</v>
      </c>
      <c r="F348" s="121">
        <f t="shared" si="7"/>
        <v>2500</v>
      </c>
    </row>
    <row r="349" spans="1:6" x14ac:dyDescent="0.25">
      <c r="A349" s="119" t="s">
        <v>502</v>
      </c>
      <c r="B349" s="149">
        <v>321190</v>
      </c>
      <c r="C349" s="150" t="s">
        <v>339</v>
      </c>
      <c r="D349" s="151">
        <v>0</v>
      </c>
      <c r="E349" s="151">
        <v>0</v>
      </c>
      <c r="F349" s="151">
        <f t="shared" si="7"/>
        <v>0</v>
      </c>
    </row>
    <row r="350" spans="1:6" x14ac:dyDescent="0.25">
      <c r="A350" s="112"/>
      <c r="B350" s="113">
        <v>322</v>
      </c>
      <c r="C350" s="112" t="s">
        <v>138</v>
      </c>
      <c r="D350" s="114">
        <f>D355+D358+D353+D351</f>
        <v>600</v>
      </c>
      <c r="E350" s="114">
        <v>0</v>
      </c>
      <c r="F350" s="114">
        <f t="shared" si="7"/>
        <v>600</v>
      </c>
    </row>
    <row r="351" spans="1:6" x14ac:dyDescent="0.25">
      <c r="A351" s="112"/>
      <c r="B351" s="113">
        <v>3221</v>
      </c>
      <c r="C351" s="112" t="s">
        <v>350</v>
      </c>
      <c r="D351" s="114">
        <f>D352</f>
        <v>0</v>
      </c>
      <c r="E351" s="114">
        <v>0</v>
      </c>
      <c r="F351" s="114">
        <f t="shared" si="7"/>
        <v>0</v>
      </c>
    </row>
    <row r="352" spans="1:6" x14ac:dyDescent="0.25">
      <c r="A352" s="119" t="s">
        <v>503</v>
      </c>
      <c r="B352" s="120">
        <v>322110</v>
      </c>
      <c r="C352" s="119" t="s">
        <v>352</v>
      </c>
      <c r="D352" s="121">
        <v>0</v>
      </c>
      <c r="E352" s="121">
        <v>0</v>
      </c>
      <c r="F352" s="121">
        <f t="shared" ref="F352:F415" si="8">D352+E352</f>
        <v>0</v>
      </c>
    </row>
    <row r="353" spans="1:6" x14ac:dyDescent="0.25">
      <c r="A353" s="119"/>
      <c r="B353" s="113">
        <v>3222</v>
      </c>
      <c r="C353" s="112" t="s">
        <v>140</v>
      </c>
      <c r="D353" s="114">
        <f>D354</f>
        <v>0</v>
      </c>
      <c r="E353" s="114">
        <v>0</v>
      </c>
      <c r="F353" s="114">
        <f t="shared" si="8"/>
        <v>0</v>
      </c>
    </row>
    <row r="354" spans="1:6" x14ac:dyDescent="0.25">
      <c r="A354" s="119" t="s">
        <v>504</v>
      </c>
      <c r="B354" s="120">
        <v>32222</v>
      </c>
      <c r="C354" s="119" t="s">
        <v>364</v>
      </c>
      <c r="D354" s="121">
        <v>0</v>
      </c>
      <c r="E354" s="121">
        <v>0</v>
      </c>
      <c r="F354" s="121">
        <f t="shared" si="8"/>
        <v>0</v>
      </c>
    </row>
    <row r="355" spans="1:6" x14ac:dyDescent="0.25">
      <c r="A355" s="112"/>
      <c r="B355" s="113">
        <v>3224</v>
      </c>
      <c r="C355" s="112" t="s">
        <v>505</v>
      </c>
      <c r="D355" s="114">
        <f>D357+D356</f>
        <v>600</v>
      </c>
      <c r="E355" s="114">
        <v>0</v>
      </c>
      <c r="F355" s="114">
        <f t="shared" si="8"/>
        <v>600</v>
      </c>
    </row>
    <row r="356" spans="1:6" ht="30" x14ac:dyDescent="0.25">
      <c r="A356" s="119" t="s">
        <v>506</v>
      </c>
      <c r="B356" s="120">
        <v>32242</v>
      </c>
      <c r="C356" s="119" t="s">
        <v>379</v>
      </c>
      <c r="D356" s="121">
        <v>600</v>
      </c>
      <c r="E356" s="121">
        <v>0</v>
      </c>
      <c r="F356" s="121">
        <f t="shared" si="8"/>
        <v>600</v>
      </c>
    </row>
    <row r="357" spans="1:6" ht="30" x14ac:dyDescent="0.25">
      <c r="A357" s="119" t="s">
        <v>507</v>
      </c>
      <c r="B357" s="120">
        <v>32244</v>
      </c>
      <c r="C357" s="119" t="s">
        <v>508</v>
      </c>
      <c r="D357" s="121">
        <v>0</v>
      </c>
      <c r="E357" s="121">
        <v>0</v>
      </c>
      <c r="F357" s="121">
        <f t="shared" si="8"/>
        <v>0</v>
      </c>
    </row>
    <row r="358" spans="1:6" x14ac:dyDescent="0.25">
      <c r="A358" s="119"/>
      <c r="B358" s="113">
        <v>3225</v>
      </c>
      <c r="C358" s="112" t="s">
        <v>384</v>
      </c>
      <c r="D358" s="114">
        <f>D359</f>
        <v>0</v>
      </c>
      <c r="E358" s="114">
        <v>0</v>
      </c>
      <c r="F358" s="114">
        <f t="shared" si="8"/>
        <v>0</v>
      </c>
    </row>
    <row r="359" spans="1:6" x14ac:dyDescent="0.25">
      <c r="A359" s="119" t="s">
        <v>509</v>
      </c>
      <c r="B359" s="120">
        <v>32251</v>
      </c>
      <c r="C359" s="119" t="s">
        <v>143</v>
      </c>
      <c r="D359" s="121">
        <v>0</v>
      </c>
      <c r="E359" s="121">
        <v>0</v>
      </c>
      <c r="F359" s="121">
        <f t="shared" si="8"/>
        <v>0</v>
      </c>
    </row>
    <row r="360" spans="1:6" x14ac:dyDescent="0.25">
      <c r="A360" s="119"/>
      <c r="B360" s="113">
        <v>323</v>
      </c>
      <c r="C360" s="112" t="s">
        <v>145</v>
      </c>
      <c r="D360" s="114">
        <f t="shared" ref="D360:D361" si="9">D361</f>
        <v>0</v>
      </c>
      <c r="E360" s="114">
        <v>0</v>
      </c>
      <c r="F360" s="114">
        <f t="shared" si="8"/>
        <v>0</v>
      </c>
    </row>
    <row r="361" spans="1:6" x14ac:dyDescent="0.25">
      <c r="A361" s="119"/>
      <c r="B361" s="113">
        <v>3231</v>
      </c>
      <c r="C361" s="112" t="s">
        <v>146</v>
      </c>
      <c r="D361" s="114">
        <f t="shared" si="9"/>
        <v>0</v>
      </c>
      <c r="E361" s="114">
        <v>0</v>
      </c>
      <c r="F361" s="114">
        <f t="shared" si="8"/>
        <v>0</v>
      </c>
    </row>
    <row r="362" spans="1:6" x14ac:dyDescent="0.25">
      <c r="A362" s="119" t="s">
        <v>510</v>
      </c>
      <c r="B362" s="120">
        <v>32319</v>
      </c>
      <c r="C362" s="119" t="s">
        <v>394</v>
      </c>
      <c r="D362" s="121">
        <v>0</v>
      </c>
      <c r="E362" s="121">
        <v>0</v>
      </c>
      <c r="F362" s="121">
        <f t="shared" si="8"/>
        <v>0</v>
      </c>
    </row>
    <row r="363" spans="1:6" x14ac:dyDescent="0.25">
      <c r="A363" s="112"/>
      <c r="B363" s="113">
        <v>329</v>
      </c>
      <c r="C363" s="112" t="s">
        <v>155</v>
      </c>
      <c r="D363" s="114">
        <f t="shared" ref="D363:D364" si="10">D364</f>
        <v>0</v>
      </c>
      <c r="E363" s="114">
        <v>0</v>
      </c>
      <c r="F363" s="114">
        <f t="shared" si="8"/>
        <v>0</v>
      </c>
    </row>
    <row r="364" spans="1:6" x14ac:dyDescent="0.25">
      <c r="A364" s="112"/>
      <c r="B364" s="113">
        <v>3299</v>
      </c>
      <c r="C364" s="112" t="s">
        <v>155</v>
      </c>
      <c r="D364" s="114">
        <f t="shared" si="10"/>
        <v>0</v>
      </c>
      <c r="E364" s="114">
        <v>0</v>
      </c>
      <c r="F364" s="114">
        <f t="shared" si="8"/>
        <v>0</v>
      </c>
    </row>
    <row r="365" spans="1:6" x14ac:dyDescent="0.25">
      <c r="A365" s="119" t="s">
        <v>511</v>
      </c>
      <c r="B365" s="120">
        <v>32999</v>
      </c>
      <c r="C365" s="119" t="s">
        <v>155</v>
      </c>
      <c r="D365" s="121">
        <v>0</v>
      </c>
      <c r="E365" s="121">
        <v>0</v>
      </c>
      <c r="F365" s="121">
        <f t="shared" si="8"/>
        <v>0</v>
      </c>
    </row>
    <row r="366" spans="1:6" x14ac:dyDescent="0.25">
      <c r="A366" s="112"/>
      <c r="B366" s="113">
        <v>4</v>
      </c>
      <c r="C366" s="112" t="s">
        <v>35</v>
      </c>
      <c r="D366" s="114">
        <f>D371</f>
        <v>1900</v>
      </c>
      <c r="E366" s="114">
        <v>0</v>
      </c>
      <c r="F366" s="114">
        <f t="shared" si="8"/>
        <v>1900</v>
      </c>
    </row>
    <row r="367" spans="1:6" ht="30" x14ac:dyDescent="0.25">
      <c r="A367" s="112"/>
      <c r="B367" s="113">
        <v>41</v>
      </c>
      <c r="C367" s="112" t="s">
        <v>36</v>
      </c>
      <c r="D367" s="114">
        <v>0</v>
      </c>
      <c r="E367" s="114">
        <v>0</v>
      </c>
      <c r="F367" s="114">
        <f t="shared" si="8"/>
        <v>0</v>
      </c>
    </row>
    <row r="368" spans="1:6" x14ac:dyDescent="0.25">
      <c r="A368" s="112"/>
      <c r="B368" s="113">
        <v>412</v>
      </c>
      <c r="C368" s="112" t="s">
        <v>512</v>
      </c>
      <c r="D368" s="114">
        <v>0</v>
      </c>
      <c r="E368" s="114">
        <v>0</v>
      </c>
      <c r="F368" s="114">
        <f t="shared" si="8"/>
        <v>0</v>
      </c>
    </row>
    <row r="369" spans="1:6" x14ac:dyDescent="0.25">
      <c r="A369" s="112"/>
      <c r="B369" s="113">
        <v>4123</v>
      </c>
      <c r="C369" s="112" t="s">
        <v>422</v>
      </c>
      <c r="D369" s="114">
        <v>0</v>
      </c>
      <c r="E369" s="114">
        <v>0</v>
      </c>
      <c r="F369" s="114">
        <f t="shared" si="8"/>
        <v>0</v>
      </c>
    </row>
    <row r="370" spans="1:6" x14ac:dyDescent="0.25">
      <c r="A370" s="119" t="s">
        <v>513</v>
      </c>
      <c r="B370" s="120">
        <v>41231</v>
      </c>
      <c r="C370" s="119" t="s">
        <v>422</v>
      </c>
      <c r="D370" s="121">
        <v>0</v>
      </c>
      <c r="E370" s="121">
        <v>0</v>
      </c>
      <c r="F370" s="121">
        <f t="shared" si="8"/>
        <v>0</v>
      </c>
    </row>
    <row r="371" spans="1:6" x14ac:dyDescent="0.25">
      <c r="A371" s="112"/>
      <c r="B371" s="113">
        <v>42</v>
      </c>
      <c r="C371" s="112" t="s">
        <v>75</v>
      </c>
      <c r="D371" s="114">
        <f>D372+D375</f>
        <v>1900</v>
      </c>
      <c r="E371" s="114">
        <v>0</v>
      </c>
      <c r="F371" s="114">
        <f t="shared" si="8"/>
        <v>1900</v>
      </c>
    </row>
    <row r="372" spans="1:6" x14ac:dyDescent="0.25">
      <c r="A372" s="112"/>
      <c r="B372" s="113">
        <v>421</v>
      </c>
      <c r="C372" s="112" t="s">
        <v>168</v>
      </c>
      <c r="D372" s="114">
        <f>D373</f>
        <v>1700</v>
      </c>
      <c r="E372" s="114">
        <v>0</v>
      </c>
      <c r="F372" s="114">
        <f t="shared" si="8"/>
        <v>1700</v>
      </c>
    </row>
    <row r="373" spans="1:6" x14ac:dyDescent="0.25">
      <c r="A373" s="112"/>
      <c r="B373" s="113">
        <v>4212</v>
      </c>
      <c r="C373" s="112" t="s">
        <v>169</v>
      </c>
      <c r="D373" s="114">
        <f>D374</f>
        <v>1700</v>
      </c>
      <c r="E373" s="114">
        <v>0</v>
      </c>
      <c r="F373" s="114">
        <f t="shared" si="8"/>
        <v>1700</v>
      </c>
    </row>
    <row r="374" spans="1:6" x14ac:dyDescent="0.25">
      <c r="A374" s="119" t="s">
        <v>514</v>
      </c>
      <c r="B374" s="120">
        <v>42123</v>
      </c>
      <c r="C374" s="119" t="s">
        <v>515</v>
      </c>
      <c r="D374" s="121">
        <v>1700</v>
      </c>
      <c r="E374" s="121">
        <v>0</v>
      </c>
      <c r="F374" s="121">
        <f t="shared" si="8"/>
        <v>1700</v>
      </c>
    </row>
    <row r="375" spans="1:6" x14ac:dyDescent="0.25">
      <c r="A375" s="112"/>
      <c r="B375" s="113">
        <v>422</v>
      </c>
      <c r="C375" s="112" t="s">
        <v>170</v>
      </c>
      <c r="D375" s="114">
        <f t="shared" ref="D375" si="11">D376</f>
        <v>200</v>
      </c>
      <c r="E375" s="114">
        <v>0</v>
      </c>
      <c r="F375" s="114">
        <f t="shared" si="8"/>
        <v>200</v>
      </c>
    </row>
    <row r="376" spans="1:6" x14ac:dyDescent="0.25">
      <c r="A376" s="112"/>
      <c r="B376" s="113">
        <v>4227</v>
      </c>
      <c r="C376" s="112" t="s">
        <v>173</v>
      </c>
      <c r="D376" s="114">
        <f>D378+D377</f>
        <v>200</v>
      </c>
      <c r="E376" s="114">
        <v>0</v>
      </c>
      <c r="F376" s="114">
        <f t="shared" si="8"/>
        <v>200</v>
      </c>
    </row>
    <row r="377" spans="1:6" x14ac:dyDescent="0.25">
      <c r="A377" s="119" t="s">
        <v>516</v>
      </c>
      <c r="B377" s="120">
        <v>42271</v>
      </c>
      <c r="C377" s="119" t="s">
        <v>485</v>
      </c>
      <c r="D377" s="121">
        <v>200</v>
      </c>
      <c r="E377" s="121">
        <v>0</v>
      </c>
      <c r="F377" s="121">
        <f t="shared" si="8"/>
        <v>200</v>
      </c>
    </row>
    <row r="378" spans="1:6" x14ac:dyDescent="0.25">
      <c r="A378" s="119" t="s">
        <v>517</v>
      </c>
      <c r="B378" s="120">
        <v>42273</v>
      </c>
      <c r="C378" s="119" t="s">
        <v>487</v>
      </c>
      <c r="D378" s="121">
        <v>0</v>
      </c>
      <c r="E378" s="121">
        <v>0</v>
      </c>
      <c r="F378" s="121">
        <f t="shared" si="8"/>
        <v>0</v>
      </c>
    </row>
    <row r="379" spans="1:6" x14ac:dyDescent="0.25">
      <c r="A379" s="119"/>
      <c r="B379" s="113">
        <v>9</v>
      </c>
      <c r="C379" s="112" t="s">
        <v>66</v>
      </c>
      <c r="D379" s="114">
        <f t="shared" ref="D379:D382" si="12">D380</f>
        <v>0</v>
      </c>
      <c r="E379" s="114">
        <v>0</v>
      </c>
      <c r="F379" s="114">
        <f t="shared" si="8"/>
        <v>0</v>
      </c>
    </row>
    <row r="380" spans="1:6" x14ac:dyDescent="0.25">
      <c r="A380" s="119"/>
      <c r="B380" s="113">
        <v>92</v>
      </c>
      <c r="C380" s="112" t="s">
        <v>67</v>
      </c>
      <c r="D380" s="114">
        <f t="shared" si="12"/>
        <v>0</v>
      </c>
      <c r="E380" s="114">
        <v>0</v>
      </c>
      <c r="F380" s="114">
        <f t="shared" si="8"/>
        <v>0</v>
      </c>
    </row>
    <row r="381" spans="1:6" x14ac:dyDescent="0.25">
      <c r="A381" s="119"/>
      <c r="B381" s="113">
        <v>922</v>
      </c>
      <c r="C381" s="119" t="s">
        <v>256</v>
      </c>
      <c r="D381" s="114">
        <f t="shared" si="12"/>
        <v>0</v>
      </c>
      <c r="E381" s="114">
        <v>0</v>
      </c>
      <c r="F381" s="114">
        <f t="shared" si="8"/>
        <v>0</v>
      </c>
    </row>
    <row r="382" spans="1:6" x14ac:dyDescent="0.25">
      <c r="A382" s="119"/>
      <c r="B382" s="113">
        <v>9222</v>
      </c>
      <c r="C382" s="112" t="s">
        <v>518</v>
      </c>
      <c r="D382" s="114">
        <f t="shared" si="12"/>
        <v>0</v>
      </c>
      <c r="E382" s="114">
        <v>0</v>
      </c>
      <c r="F382" s="114">
        <f t="shared" si="8"/>
        <v>0</v>
      </c>
    </row>
    <row r="383" spans="1:6" x14ac:dyDescent="0.25">
      <c r="A383" s="119" t="s">
        <v>519</v>
      </c>
      <c r="B383" s="120">
        <v>92221</v>
      </c>
      <c r="C383" s="119" t="s">
        <v>520</v>
      </c>
      <c r="D383" s="121">
        <v>0</v>
      </c>
      <c r="E383" s="121">
        <v>0</v>
      </c>
      <c r="F383" s="121">
        <f t="shared" si="8"/>
        <v>0</v>
      </c>
    </row>
    <row r="384" spans="1:6" x14ac:dyDescent="0.25">
      <c r="A384" s="109" t="s">
        <v>237</v>
      </c>
      <c r="B384" s="110" t="s">
        <v>259</v>
      </c>
      <c r="C384" s="109" t="s">
        <v>260</v>
      </c>
      <c r="D384" s="111">
        <f>D385+D471+D486</f>
        <v>21000</v>
      </c>
      <c r="E384" s="111">
        <f>E385+E471+E486</f>
        <v>0</v>
      </c>
      <c r="F384" s="111">
        <f t="shared" si="8"/>
        <v>21000</v>
      </c>
    </row>
    <row r="385" spans="1:6" x14ac:dyDescent="0.25">
      <c r="A385" s="112"/>
      <c r="B385" s="113">
        <v>3</v>
      </c>
      <c r="C385" s="112" t="s">
        <v>32</v>
      </c>
      <c r="D385" s="114">
        <f>D386+D390+D463+D467</f>
        <v>17200</v>
      </c>
      <c r="E385" s="114">
        <v>0</v>
      </c>
      <c r="F385" s="114">
        <f t="shared" si="8"/>
        <v>17200</v>
      </c>
    </row>
    <row r="386" spans="1:6" x14ac:dyDescent="0.25">
      <c r="A386" s="112"/>
      <c r="B386" s="113">
        <v>31</v>
      </c>
      <c r="C386" s="112" t="s">
        <v>33</v>
      </c>
      <c r="D386" s="114">
        <f>D387</f>
        <v>0</v>
      </c>
      <c r="E386" s="114">
        <v>0</v>
      </c>
      <c r="F386" s="114">
        <f t="shared" si="8"/>
        <v>0</v>
      </c>
    </row>
    <row r="387" spans="1:6" x14ac:dyDescent="0.25">
      <c r="A387" s="112"/>
      <c r="B387" s="113">
        <v>312</v>
      </c>
      <c r="C387" s="112" t="s">
        <v>129</v>
      </c>
      <c r="D387" s="114">
        <f t="shared" ref="D387" si="13">D388</f>
        <v>0</v>
      </c>
      <c r="E387" s="114">
        <v>0</v>
      </c>
      <c r="F387" s="114">
        <f t="shared" si="8"/>
        <v>0</v>
      </c>
    </row>
    <row r="388" spans="1:6" x14ac:dyDescent="0.25">
      <c r="A388" s="112"/>
      <c r="B388" s="113">
        <v>3121</v>
      </c>
      <c r="C388" s="112" t="s">
        <v>129</v>
      </c>
      <c r="D388" s="114">
        <f>D389</f>
        <v>0</v>
      </c>
      <c r="E388" s="114">
        <v>0</v>
      </c>
      <c r="F388" s="114">
        <f t="shared" si="8"/>
        <v>0</v>
      </c>
    </row>
    <row r="389" spans="1:6" x14ac:dyDescent="0.25">
      <c r="A389" s="119" t="s">
        <v>521</v>
      </c>
      <c r="B389" s="120">
        <v>31212</v>
      </c>
      <c r="C389" s="119" t="s">
        <v>522</v>
      </c>
      <c r="D389" s="121">
        <v>0</v>
      </c>
      <c r="E389" s="121">
        <v>0</v>
      </c>
      <c r="F389" s="121">
        <f t="shared" si="8"/>
        <v>0</v>
      </c>
    </row>
    <row r="390" spans="1:6" x14ac:dyDescent="0.25">
      <c r="A390" s="112"/>
      <c r="B390" s="113">
        <v>32</v>
      </c>
      <c r="C390" s="112" t="s">
        <v>34</v>
      </c>
      <c r="D390" s="114">
        <f>D391+D405+D422+D445+D448</f>
        <v>16945</v>
      </c>
      <c r="E390" s="114">
        <v>0</v>
      </c>
      <c r="F390" s="114">
        <f t="shared" si="8"/>
        <v>16945</v>
      </c>
    </row>
    <row r="391" spans="1:6" x14ac:dyDescent="0.25">
      <c r="A391" s="112"/>
      <c r="B391" s="113">
        <v>321</v>
      </c>
      <c r="C391" s="112" t="s">
        <v>133</v>
      </c>
      <c r="D391" s="114">
        <f>D392+D400+D403+D398</f>
        <v>900</v>
      </c>
      <c r="E391" s="114">
        <v>0</v>
      </c>
      <c r="F391" s="114">
        <f t="shared" si="8"/>
        <v>900</v>
      </c>
    </row>
    <row r="392" spans="1:6" x14ac:dyDescent="0.25">
      <c r="A392" s="112"/>
      <c r="B392" s="113">
        <v>3211</v>
      </c>
      <c r="C392" s="112" t="s">
        <v>134</v>
      </c>
      <c r="D392" s="114">
        <f>D397+D393+D394+D395+D396</f>
        <v>500</v>
      </c>
      <c r="E392" s="114">
        <v>0</v>
      </c>
      <c r="F392" s="114">
        <f t="shared" si="8"/>
        <v>500</v>
      </c>
    </row>
    <row r="393" spans="1:6" x14ac:dyDescent="0.25">
      <c r="A393" s="133" t="s">
        <v>523</v>
      </c>
      <c r="B393" s="120">
        <v>32111</v>
      </c>
      <c r="C393" s="119" t="s">
        <v>325</v>
      </c>
      <c r="D393" s="121">
        <v>100</v>
      </c>
      <c r="E393" s="121">
        <v>0</v>
      </c>
      <c r="F393" s="121">
        <f t="shared" si="8"/>
        <v>100</v>
      </c>
    </row>
    <row r="394" spans="1:6" x14ac:dyDescent="0.25">
      <c r="A394" s="133" t="s">
        <v>524</v>
      </c>
      <c r="B394" s="120">
        <v>32112</v>
      </c>
      <c r="C394" s="119" t="s">
        <v>327</v>
      </c>
      <c r="D394" s="121">
        <v>50</v>
      </c>
      <c r="E394" s="121">
        <v>0</v>
      </c>
      <c r="F394" s="121">
        <f t="shared" si="8"/>
        <v>50</v>
      </c>
    </row>
    <row r="395" spans="1:6" x14ac:dyDescent="0.25">
      <c r="A395" s="133" t="s">
        <v>525</v>
      </c>
      <c r="B395" s="120">
        <v>32113</v>
      </c>
      <c r="C395" s="119" t="s">
        <v>329</v>
      </c>
      <c r="D395" s="121">
        <v>100</v>
      </c>
      <c r="E395" s="121">
        <v>0</v>
      </c>
      <c r="F395" s="121">
        <f t="shared" si="8"/>
        <v>100</v>
      </c>
    </row>
    <row r="396" spans="1:6" x14ac:dyDescent="0.25">
      <c r="A396" s="133" t="s">
        <v>526</v>
      </c>
      <c r="B396" s="120">
        <v>32115</v>
      </c>
      <c r="C396" s="119" t="s">
        <v>333</v>
      </c>
      <c r="D396" s="121">
        <v>200</v>
      </c>
      <c r="E396" s="121">
        <v>0</v>
      </c>
      <c r="F396" s="121">
        <f t="shared" si="8"/>
        <v>200</v>
      </c>
    </row>
    <row r="397" spans="1:6" x14ac:dyDescent="0.25">
      <c r="A397" s="119" t="s">
        <v>527</v>
      </c>
      <c r="B397" s="120">
        <v>32119</v>
      </c>
      <c r="C397" s="119" t="s">
        <v>339</v>
      </c>
      <c r="D397" s="121">
        <v>50</v>
      </c>
      <c r="E397" s="121">
        <v>0</v>
      </c>
      <c r="F397" s="121">
        <f t="shared" si="8"/>
        <v>50</v>
      </c>
    </row>
    <row r="398" spans="1:6" ht="30" x14ac:dyDescent="0.25">
      <c r="A398" s="112"/>
      <c r="B398" s="113">
        <v>3212</v>
      </c>
      <c r="C398" s="112" t="s">
        <v>340</v>
      </c>
      <c r="D398" s="114">
        <f>D399</f>
        <v>0</v>
      </c>
      <c r="E398" s="114">
        <v>0</v>
      </c>
      <c r="F398" s="114">
        <f t="shared" si="8"/>
        <v>0</v>
      </c>
    </row>
    <row r="399" spans="1:6" x14ac:dyDescent="0.25">
      <c r="A399" s="119" t="s">
        <v>528</v>
      </c>
      <c r="B399" s="120">
        <v>32121</v>
      </c>
      <c r="C399" s="119" t="s">
        <v>342</v>
      </c>
      <c r="D399" s="121">
        <v>0</v>
      </c>
      <c r="E399" s="121">
        <v>0</v>
      </c>
      <c r="F399" s="121">
        <f t="shared" si="8"/>
        <v>0</v>
      </c>
    </row>
    <row r="400" spans="1:6" x14ac:dyDescent="0.25">
      <c r="A400" s="119"/>
      <c r="B400" s="113">
        <v>3213</v>
      </c>
      <c r="C400" s="112" t="s">
        <v>343</v>
      </c>
      <c r="D400" s="114">
        <f>D401+D402</f>
        <v>350</v>
      </c>
      <c r="E400" s="114">
        <v>0</v>
      </c>
      <c r="F400" s="114">
        <f t="shared" si="8"/>
        <v>350</v>
      </c>
    </row>
    <row r="401" spans="1:6" x14ac:dyDescent="0.25">
      <c r="A401" s="119" t="s">
        <v>529</v>
      </c>
      <c r="B401" s="120">
        <v>32131</v>
      </c>
      <c r="C401" s="119" t="s">
        <v>345</v>
      </c>
      <c r="D401" s="121">
        <v>250</v>
      </c>
      <c r="E401" s="121">
        <v>0</v>
      </c>
      <c r="F401" s="121">
        <f t="shared" si="8"/>
        <v>250</v>
      </c>
    </row>
    <row r="402" spans="1:6" x14ac:dyDescent="0.25">
      <c r="A402" s="119" t="s">
        <v>530</v>
      </c>
      <c r="B402" s="120">
        <v>32132</v>
      </c>
      <c r="C402" s="119" t="s">
        <v>347</v>
      </c>
      <c r="D402" s="121">
        <v>100</v>
      </c>
      <c r="E402" s="121">
        <v>0</v>
      </c>
      <c r="F402" s="121">
        <f t="shared" si="8"/>
        <v>100</v>
      </c>
    </row>
    <row r="403" spans="1:6" x14ac:dyDescent="0.25">
      <c r="A403" s="112"/>
      <c r="B403" s="113">
        <v>3214</v>
      </c>
      <c r="C403" s="112" t="s">
        <v>137</v>
      </c>
      <c r="D403" s="114">
        <f>D404</f>
        <v>50</v>
      </c>
      <c r="E403" s="114">
        <v>0</v>
      </c>
      <c r="F403" s="114">
        <f t="shared" si="8"/>
        <v>50</v>
      </c>
    </row>
    <row r="404" spans="1:6" ht="30" x14ac:dyDescent="0.25">
      <c r="A404" s="119" t="s">
        <v>531</v>
      </c>
      <c r="B404" s="120">
        <v>32141</v>
      </c>
      <c r="C404" s="119" t="s">
        <v>349</v>
      </c>
      <c r="D404" s="121">
        <v>50</v>
      </c>
      <c r="E404" s="121">
        <v>0</v>
      </c>
      <c r="F404" s="121">
        <f t="shared" si="8"/>
        <v>50</v>
      </c>
    </row>
    <row r="405" spans="1:6" x14ac:dyDescent="0.25">
      <c r="A405" s="112"/>
      <c r="B405" s="113">
        <v>322</v>
      </c>
      <c r="C405" s="112" t="s">
        <v>138</v>
      </c>
      <c r="D405" s="114">
        <f>D406+D412+D416+D419</f>
        <v>5550</v>
      </c>
      <c r="E405" s="114">
        <v>0</v>
      </c>
      <c r="F405" s="114">
        <f t="shared" si="8"/>
        <v>5550</v>
      </c>
    </row>
    <row r="406" spans="1:6" x14ac:dyDescent="0.25">
      <c r="A406" s="112"/>
      <c r="B406" s="113">
        <v>3221</v>
      </c>
      <c r="C406" s="112" t="s">
        <v>350</v>
      </c>
      <c r="D406" s="114">
        <f>D407+D408+D409+D410+D411</f>
        <v>1300</v>
      </c>
      <c r="E406" s="114">
        <v>0</v>
      </c>
      <c r="F406" s="114">
        <f t="shared" si="8"/>
        <v>1300</v>
      </c>
    </row>
    <row r="407" spans="1:6" x14ac:dyDescent="0.25">
      <c r="A407" s="119" t="s">
        <v>532</v>
      </c>
      <c r="B407" s="120">
        <v>32211</v>
      </c>
      <c r="C407" s="119" t="s">
        <v>352</v>
      </c>
      <c r="D407" s="121">
        <v>1000</v>
      </c>
      <c r="E407" s="121">
        <v>0</v>
      </c>
      <c r="F407" s="121">
        <f t="shared" si="8"/>
        <v>1000</v>
      </c>
    </row>
    <row r="408" spans="1:6" x14ac:dyDescent="0.25">
      <c r="A408" s="119" t="s">
        <v>533</v>
      </c>
      <c r="B408" s="120">
        <v>32212</v>
      </c>
      <c r="C408" s="119" t="s">
        <v>354</v>
      </c>
      <c r="D408" s="121">
        <v>0</v>
      </c>
      <c r="E408" s="121">
        <v>0</v>
      </c>
      <c r="F408" s="121">
        <f t="shared" si="8"/>
        <v>0</v>
      </c>
    </row>
    <row r="409" spans="1:6" x14ac:dyDescent="0.25">
      <c r="A409" s="119" t="s">
        <v>534</v>
      </c>
      <c r="B409" s="120">
        <v>32214</v>
      </c>
      <c r="C409" s="119" t="s">
        <v>356</v>
      </c>
      <c r="D409" s="121">
        <v>100</v>
      </c>
      <c r="E409" s="121">
        <v>0</v>
      </c>
      <c r="F409" s="121">
        <f t="shared" si="8"/>
        <v>100</v>
      </c>
    </row>
    <row r="410" spans="1:6" x14ac:dyDescent="0.25">
      <c r="A410" s="119" t="s">
        <v>535</v>
      </c>
      <c r="B410" s="120">
        <v>32216</v>
      </c>
      <c r="C410" s="119" t="s">
        <v>358</v>
      </c>
      <c r="D410" s="121">
        <v>100</v>
      </c>
      <c r="E410" s="121">
        <v>0</v>
      </c>
      <c r="F410" s="121">
        <f t="shared" si="8"/>
        <v>100</v>
      </c>
    </row>
    <row r="411" spans="1:6" x14ac:dyDescent="0.25">
      <c r="A411" s="119" t="s">
        <v>536</v>
      </c>
      <c r="B411" s="120">
        <v>32219</v>
      </c>
      <c r="C411" s="119" t="s">
        <v>360</v>
      </c>
      <c r="D411" s="121">
        <v>100</v>
      </c>
      <c r="E411" s="121">
        <v>0</v>
      </c>
      <c r="F411" s="121">
        <f t="shared" si="8"/>
        <v>100</v>
      </c>
    </row>
    <row r="412" spans="1:6" x14ac:dyDescent="0.25">
      <c r="A412" s="112"/>
      <c r="B412" s="113">
        <v>3222</v>
      </c>
      <c r="C412" s="112" t="s">
        <v>140</v>
      </c>
      <c r="D412" s="114">
        <f>D415+D413+D414</f>
        <v>3000</v>
      </c>
      <c r="E412" s="114">
        <v>0</v>
      </c>
      <c r="F412" s="114">
        <f t="shared" si="8"/>
        <v>3000</v>
      </c>
    </row>
    <row r="413" spans="1:6" x14ac:dyDescent="0.25">
      <c r="A413" s="119" t="s">
        <v>537</v>
      </c>
      <c r="B413" s="120">
        <v>32221</v>
      </c>
      <c r="C413" s="119" t="s">
        <v>362</v>
      </c>
      <c r="D413" s="121">
        <v>0</v>
      </c>
      <c r="E413" s="114">
        <v>0</v>
      </c>
      <c r="F413" s="114">
        <f t="shared" si="8"/>
        <v>0</v>
      </c>
    </row>
    <row r="414" spans="1:6" x14ac:dyDescent="0.25">
      <c r="A414" s="119" t="s">
        <v>538</v>
      </c>
      <c r="B414" s="120">
        <v>32222</v>
      </c>
      <c r="C414" s="119" t="s">
        <v>364</v>
      </c>
      <c r="D414" s="121">
        <v>3000</v>
      </c>
      <c r="E414" s="114">
        <v>0</v>
      </c>
      <c r="F414" s="114">
        <f t="shared" si="8"/>
        <v>3000</v>
      </c>
    </row>
    <row r="415" spans="1:6" x14ac:dyDescent="0.25">
      <c r="A415" s="119" t="s">
        <v>539</v>
      </c>
      <c r="B415" s="120">
        <v>32229</v>
      </c>
      <c r="C415" s="119" t="s">
        <v>366</v>
      </c>
      <c r="D415" s="121">
        <v>0</v>
      </c>
      <c r="E415" s="121">
        <v>0</v>
      </c>
      <c r="F415" s="121">
        <f t="shared" si="8"/>
        <v>0</v>
      </c>
    </row>
    <row r="416" spans="1:6" x14ac:dyDescent="0.25">
      <c r="A416" s="112"/>
      <c r="B416" s="113">
        <v>3223</v>
      </c>
      <c r="C416" s="112" t="s">
        <v>141</v>
      </c>
      <c r="D416" s="114">
        <f>D417+D418</f>
        <v>1000</v>
      </c>
      <c r="E416" s="114">
        <v>0</v>
      </c>
      <c r="F416" s="114">
        <f t="shared" ref="F416:F479" si="14">D416+E416</f>
        <v>1000</v>
      </c>
    </row>
    <row r="417" spans="1:6" x14ac:dyDescent="0.25">
      <c r="A417" s="119" t="s">
        <v>540</v>
      </c>
      <c r="B417" s="120">
        <v>32231</v>
      </c>
      <c r="C417" s="119" t="s">
        <v>368</v>
      </c>
      <c r="D417" s="121">
        <v>500</v>
      </c>
      <c r="E417" s="121">
        <v>0</v>
      </c>
      <c r="F417" s="121">
        <f t="shared" si="14"/>
        <v>500</v>
      </c>
    </row>
    <row r="418" spans="1:6" x14ac:dyDescent="0.25">
      <c r="A418" s="119" t="s">
        <v>541</v>
      </c>
      <c r="B418" s="120">
        <v>32233</v>
      </c>
      <c r="C418" s="119" t="s">
        <v>370</v>
      </c>
      <c r="D418" s="121">
        <v>500</v>
      </c>
      <c r="E418" s="121">
        <v>0</v>
      </c>
      <c r="F418" s="121">
        <f t="shared" si="14"/>
        <v>500</v>
      </c>
    </row>
    <row r="419" spans="1:6" x14ac:dyDescent="0.25">
      <c r="A419" s="112"/>
      <c r="B419" s="113">
        <v>3225</v>
      </c>
      <c r="C419" s="112" t="s">
        <v>384</v>
      </c>
      <c r="D419" s="114">
        <f>D420+D421</f>
        <v>250</v>
      </c>
      <c r="E419" s="114">
        <v>0</v>
      </c>
      <c r="F419" s="114">
        <f t="shared" si="14"/>
        <v>250</v>
      </c>
    </row>
    <row r="420" spans="1:6" x14ac:dyDescent="0.25">
      <c r="A420" s="119" t="s">
        <v>542</v>
      </c>
      <c r="B420" s="120">
        <v>32251</v>
      </c>
      <c r="C420" s="119" t="s">
        <v>143</v>
      </c>
      <c r="D420" s="121">
        <v>150</v>
      </c>
      <c r="E420" s="121">
        <v>0</v>
      </c>
      <c r="F420" s="121">
        <f t="shared" si="14"/>
        <v>150</v>
      </c>
    </row>
    <row r="421" spans="1:6" x14ac:dyDescent="0.25">
      <c r="A421" s="119" t="s">
        <v>543</v>
      </c>
      <c r="B421" s="120">
        <v>32252</v>
      </c>
      <c r="C421" s="119" t="s">
        <v>544</v>
      </c>
      <c r="D421" s="121">
        <v>100</v>
      </c>
      <c r="E421" s="121">
        <v>0</v>
      </c>
      <c r="F421" s="121">
        <f t="shared" si="14"/>
        <v>100</v>
      </c>
    </row>
    <row r="422" spans="1:6" x14ac:dyDescent="0.25">
      <c r="A422" s="112"/>
      <c r="B422" s="113">
        <v>323</v>
      </c>
      <c r="C422" s="112" t="s">
        <v>145</v>
      </c>
      <c r="D422" s="114">
        <f>D423+D427+D432+D437+D441+D434</f>
        <v>9600</v>
      </c>
      <c r="E422" s="114">
        <v>0</v>
      </c>
      <c r="F422" s="114">
        <f t="shared" si="14"/>
        <v>9600</v>
      </c>
    </row>
    <row r="423" spans="1:6" x14ac:dyDescent="0.25">
      <c r="A423" s="112"/>
      <c r="B423" s="113">
        <v>3231</v>
      </c>
      <c r="C423" s="112" t="s">
        <v>146</v>
      </c>
      <c r="D423" s="114">
        <f>D424+D425+D426</f>
        <v>550</v>
      </c>
      <c r="E423" s="114">
        <v>0</v>
      </c>
      <c r="F423" s="114">
        <f t="shared" si="14"/>
        <v>550</v>
      </c>
    </row>
    <row r="424" spans="1:6" x14ac:dyDescent="0.25">
      <c r="A424" s="119" t="s">
        <v>545</v>
      </c>
      <c r="B424" s="120">
        <v>32311</v>
      </c>
      <c r="C424" s="119" t="s">
        <v>390</v>
      </c>
      <c r="D424" s="121">
        <v>200</v>
      </c>
      <c r="E424" s="121">
        <v>0</v>
      </c>
      <c r="F424" s="121">
        <f t="shared" si="14"/>
        <v>200</v>
      </c>
    </row>
    <row r="425" spans="1:6" x14ac:dyDescent="0.25">
      <c r="A425" s="119" t="s">
        <v>546</v>
      </c>
      <c r="B425" s="120">
        <v>32313</v>
      </c>
      <c r="C425" s="119" t="s">
        <v>392</v>
      </c>
      <c r="D425" s="121">
        <v>50</v>
      </c>
      <c r="E425" s="121">
        <v>0</v>
      </c>
      <c r="F425" s="121">
        <f t="shared" si="14"/>
        <v>50</v>
      </c>
    </row>
    <row r="426" spans="1:6" x14ac:dyDescent="0.25">
      <c r="A426" s="119" t="s">
        <v>547</v>
      </c>
      <c r="B426" s="120">
        <v>323190</v>
      </c>
      <c r="C426" s="119" t="s">
        <v>394</v>
      </c>
      <c r="D426" s="121">
        <v>300</v>
      </c>
      <c r="E426" s="121">
        <v>0</v>
      </c>
      <c r="F426" s="121">
        <f t="shared" si="14"/>
        <v>300</v>
      </c>
    </row>
    <row r="427" spans="1:6" x14ac:dyDescent="0.25">
      <c r="A427" s="112"/>
      <c r="B427" s="113">
        <v>3232</v>
      </c>
      <c r="C427" s="112" t="s">
        <v>395</v>
      </c>
      <c r="D427" s="114">
        <f>D431+D430+D429+D428</f>
        <v>1100</v>
      </c>
      <c r="E427" s="114">
        <v>0</v>
      </c>
      <c r="F427" s="114">
        <f t="shared" si="14"/>
        <v>1100</v>
      </c>
    </row>
    <row r="428" spans="1:6" ht="30" x14ac:dyDescent="0.25">
      <c r="A428" s="119" t="s">
        <v>548</v>
      </c>
      <c r="B428" s="120">
        <v>32321</v>
      </c>
      <c r="C428" s="119" t="s">
        <v>397</v>
      </c>
      <c r="D428" s="121">
        <v>500</v>
      </c>
      <c r="E428" s="121">
        <v>0</v>
      </c>
      <c r="F428" s="121">
        <f t="shared" si="14"/>
        <v>500</v>
      </c>
    </row>
    <row r="429" spans="1:6" ht="30" x14ac:dyDescent="0.25">
      <c r="A429" s="119" t="s">
        <v>549</v>
      </c>
      <c r="B429" s="120">
        <v>32322</v>
      </c>
      <c r="C429" s="119" t="s">
        <v>399</v>
      </c>
      <c r="D429" s="121">
        <v>500</v>
      </c>
      <c r="E429" s="121">
        <v>0</v>
      </c>
      <c r="F429" s="121">
        <f t="shared" si="14"/>
        <v>500</v>
      </c>
    </row>
    <row r="430" spans="1:6" ht="30" x14ac:dyDescent="0.25">
      <c r="A430" s="119" t="s">
        <v>550</v>
      </c>
      <c r="B430" s="120">
        <v>32323</v>
      </c>
      <c r="C430" s="119" t="s">
        <v>401</v>
      </c>
      <c r="D430" s="121">
        <v>100</v>
      </c>
      <c r="E430" s="121">
        <v>0</v>
      </c>
      <c r="F430" s="121">
        <f t="shared" si="14"/>
        <v>100</v>
      </c>
    </row>
    <row r="431" spans="1:6" x14ac:dyDescent="0.25">
      <c r="A431" s="119" t="s">
        <v>551</v>
      </c>
      <c r="B431" s="120">
        <v>32329</v>
      </c>
      <c r="C431" s="119" t="s">
        <v>552</v>
      </c>
      <c r="D431" s="121">
        <v>0</v>
      </c>
      <c r="E431" s="121">
        <v>0</v>
      </c>
      <c r="F431" s="121">
        <f t="shared" si="14"/>
        <v>0</v>
      </c>
    </row>
    <row r="432" spans="1:6" x14ac:dyDescent="0.25">
      <c r="A432" s="112"/>
      <c r="B432" s="113">
        <v>3233</v>
      </c>
      <c r="C432" s="112" t="s">
        <v>148</v>
      </c>
      <c r="D432" s="114">
        <f>D433</f>
        <v>200</v>
      </c>
      <c r="E432" s="114">
        <v>0</v>
      </c>
      <c r="F432" s="114">
        <f t="shared" si="14"/>
        <v>200</v>
      </c>
    </row>
    <row r="433" spans="1:6" x14ac:dyDescent="0.25">
      <c r="A433" s="119" t="s">
        <v>553</v>
      </c>
      <c r="B433" s="120">
        <v>32339</v>
      </c>
      <c r="C433" s="119" t="s">
        <v>404</v>
      </c>
      <c r="D433" s="121">
        <v>200</v>
      </c>
      <c r="E433" s="121">
        <v>0</v>
      </c>
      <c r="F433" s="121">
        <f t="shared" si="14"/>
        <v>200</v>
      </c>
    </row>
    <row r="434" spans="1:6" x14ac:dyDescent="0.25">
      <c r="A434" s="112"/>
      <c r="B434" s="113">
        <v>3235</v>
      </c>
      <c r="C434" s="112" t="s">
        <v>150</v>
      </c>
      <c r="D434" s="114">
        <f>D436</f>
        <v>0</v>
      </c>
      <c r="E434" s="114">
        <v>0</v>
      </c>
      <c r="F434" s="114">
        <f t="shared" si="14"/>
        <v>0</v>
      </c>
    </row>
    <row r="435" spans="1:6" x14ac:dyDescent="0.25">
      <c r="A435" s="119" t="s">
        <v>554</v>
      </c>
      <c r="B435" s="120">
        <v>32352</v>
      </c>
      <c r="C435" s="119" t="s">
        <v>418</v>
      </c>
      <c r="D435" s="121">
        <v>0</v>
      </c>
      <c r="E435" s="114">
        <v>0</v>
      </c>
      <c r="F435" s="114">
        <f t="shared" si="14"/>
        <v>0</v>
      </c>
    </row>
    <row r="436" spans="1:6" x14ac:dyDescent="0.25">
      <c r="A436" s="119" t="s">
        <v>555</v>
      </c>
      <c r="B436" s="120">
        <v>32359</v>
      </c>
      <c r="C436" s="119" t="s">
        <v>426</v>
      </c>
      <c r="D436" s="121">
        <v>0</v>
      </c>
      <c r="E436" s="121">
        <v>0</v>
      </c>
      <c r="F436" s="121">
        <f t="shared" si="14"/>
        <v>0</v>
      </c>
    </row>
    <row r="437" spans="1:6" x14ac:dyDescent="0.25">
      <c r="A437" s="112"/>
      <c r="B437" s="113">
        <v>3237</v>
      </c>
      <c r="C437" s="112" t="s">
        <v>152</v>
      </c>
      <c r="D437" s="114">
        <f>D438+D439+D440</f>
        <v>7500</v>
      </c>
      <c r="E437" s="114">
        <v>0</v>
      </c>
      <c r="F437" s="114">
        <f t="shared" si="14"/>
        <v>7500</v>
      </c>
    </row>
    <row r="438" spans="1:6" x14ac:dyDescent="0.25">
      <c r="A438" s="119" t="s">
        <v>556</v>
      </c>
      <c r="B438" s="120">
        <v>32372</v>
      </c>
      <c r="C438" s="119" t="s">
        <v>434</v>
      </c>
      <c r="D438" s="121">
        <v>6500</v>
      </c>
      <c r="E438" s="121">
        <v>0</v>
      </c>
      <c r="F438" s="121">
        <f t="shared" si="14"/>
        <v>6500</v>
      </c>
    </row>
    <row r="439" spans="1:6" x14ac:dyDescent="0.25">
      <c r="A439" s="119" t="s">
        <v>557</v>
      </c>
      <c r="B439" s="120">
        <v>32373</v>
      </c>
      <c r="C439" s="119" t="s">
        <v>436</v>
      </c>
      <c r="D439" s="121">
        <v>0</v>
      </c>
      <c r="E439" s="121">
        <v>0</v>
      </c>
      <c r="F439" s="121">
        <f t="shared" si="14"/>
        <v>0</v>
      </c>
    </row>
    <row r="440" spans="1:6" x14ac:dyDescent="0.25">
      <c r="A440" s="119" t="s">
        <v>558</v>
      </c>
      <c r="B440" s="120">
        <v>32379</v>
      </c>
      <c r="C440" s="119" t="s">
        <v>438</v>
      </c>
      <c r="D440" s="121">
        <v>1000</v>
      </c>
      <c r="E440" s="121">
        <v>0</v>
      </c>
      <c r="F440" s="121">
        <f t="shared" si="14"/>
        <v>1000</v>
      </c>
    </row>
    <row r="441" spans="1:6" x14ac:dyDescent="0.25">
      <c r="A441" s="112"/>
      <c r="B441" s="113">
        <v>3239</v>
      </c>
      <c r="C441" s="112" t="s">
        <v>154</v>
      </c>
      <c r="D441" s="114">
        <f>D442+D443+D444</f>
        <v>250</v>
      </c>
      <c r="E441" s="114">
        <v>0</v>
      </c>
      <c r="F441" s="114">
        <f t="shared" si="14"/>
        <v>250</v>
      </c>
    </row>
    <row r="442" spans="1:6" ht="30" x14ac:dyDescent="0.25">
      <c r="A442" s="119" t="s">
        <v>559</v>
      </c>
      <c r="B442" s="120">
        <v>32391</v>
      </c>
      <c r="C442" s="119" t="s">
        <v>560</v>
      </c>
      <c r="D442" s="121">
        <v>50</v>
      </c>
      <c r="E442" s="121">
        <v>0</v>
      </c>
      <c r="F442" s="121">
        <f t="shared" si="14"/>
        <v>50</v>
      </c>
    </row>
    <row r="443" spans="1:6" x14ac:dyDescent="0.25">
      <c r="A443" s="119" t="s">
        <v>561</v>
      </c>
      <c r="B443" s="120">
        <v>32394</v>
      </c>
      <c r="C443" s="119" t="s">
        <v>444</v>
      </c>
      <c r="D443" s="121">
        <v>0</v>
      </c>
      <c r="E443" s="121">
        <v>0</v>
      </c>
      <c r="F443" s="121">
        <f t="shared" si="14"/>
        <v>0</v>
      </c>
    </row>
    <row r="444" spans="1:6" x14ac:dyDescent="0.25">
      <c r="A444" s="119" t="s">
        <v>562</v>
      </c>
      <c r="B444" s="120">
        <v>32399</v>
      </c>
      <c r="C444" s="119" t="s">
        <v>448</v>
      </c>
      <c r="D444" s="121">
        <v>200</v>
      </c>
      <c r="E444" s="121">
        <v>0</v>
      </c>
      <c r="F444" s="121">
        <f t="shared" si="14"/>
        <v>200</v>
      </c>
    </row>
    <row r="445" spans="1:6" x14ac:dyDescent="0.25">
      <c r="A445" s="112"/>
      <c r="B445" s="113">
        <v>324</v>
      </c>
      <c r="C445" s="112" t="s">
        <v>183</v>
      </c>
      <c r="D445" s="114">
        <v>0</v>
      </c>
      <c r="E445" s="114">
        <v>0</v>
      </c>
      <c r="F445" s="114">
        <f t="shared" si="14"/>
        <v>0</v>
      </c>
    </row>
    <row r="446" spans="1:6" x14ac:dyDescent="0.25">
      <c r="A446" s="112"/>
      <c r="B446" s="113">
        <v>3241</v>
      </c>
      <c r="C446" s="112" t="s">
        <v>183</v>
      </c>
      <c r="D446" s="114">
        <v>0</v>
      </c>
      <c r="E446" s="114">
        <v>0</v>
      </c>
      <c r="F446" s="114">
        <f t="shared" si="14"/>
        <v>0</v>
      </c>
    </row>
    <row r="447" spans="1:6" x14ac:dyDescent="0.25">
      <c r="A447" s="119" t="s">
        <v>563</v>
      </c>
      <c r="B447" s="120">
        <v>32412</v>
      </c>
      <c r="C447" s="119" t="s">
        <v>564</v>
      </c>
      <c r="D447" s="121">
        <v>0</v>
      </c>
      <c r="E447" s="121">
        <v>0</v>
      </c>
      <c r="F447" s="121">
        <f t="shared" si="14"/>
        <v>0</v>
      </c>
    </row>
    <row r="448" spans="1:6" x14ac:dyDescent="0.25">
      <c r="A448" s="112"/>
      <c r="B448" s="113">
        <v>329</v>
      </c>
      <c r="C448" s="143" t="s">
        <v>155</v>
      </c>
      <c r="D448" s="114">
        <f>D449+D451+D455+D457+D459+D461</f>
        <v>895</v>
      </c>
      <c r="E448" s="114">
        <v>0</v>
      </c>
      <c r="F448" s="114">
        <f t="shared" si="14"/>
        <v>895</v>
      </c>
    </row>
    <row r="449" spans="1:6" x14ac:dyDescent="0.25">
      <c r="A449" s="112"/>
      <c r="B449" s="144">
        <v>3291</v>
      </c>
      <c r="C449" s="152" t="s">
        <v>156</v>
      </c>
      <c r="D449" s="146">
        <f>D450</f>
        <v>0</v>
      </c>
      <c r="E449" s="114">
        <v>0</v>
      </c>
      <c r="F449" s="114">
        <f t="shared" si="14"/>
        <v>0</v>
      </c>
    </row>
    <row r="450" spans="1:6" x14ac:dyDescent="0.25">
      <c r="A450" s="119" t="s">
        <v>565</v>
      </c>
      <c r="B450" s="153">
        <v>32919</v>
      </c>
      <c r="C450" s="154" t="s">
        <v>566</v>
      </c>
      <c r="D450" s="155">
        <v>0</v>
      </c>
      <c r="E450" s="121">
        <v>0</v>
      </c>
      <c r="F450" s="121">
        <f t="shared" si="14"/>
        <v>0</v>
      </c>
    </row>
    <row r="451" spans="1:6" x14ac:dyDescent="0.25">
      <c r="A451" s="112"/>
      <c r="B451" s="144">
        <v>3292</v>
      </c>
      <c r="C451" s="152" t="s">
        <v>157</v>
      </c>
      <c r="D451" s="146">
        <f>D452+D453+D454</f>
        <v>0</v>
      </c>
      <c r="E451" s="114">
        <v>0</v>
      </c>
      <c r="F451" s="114">
        <f t="shared" si="14"/>
        <v>0</v>
      </c>
    </row>
    <row r="452" spans="1:6" x14ac:dyDescent="0.25">
      <c r="A452" s="119" t="s">
        <v>567</v>
      </c>
      <c r="B452" s="153">
        <v>32921</v>
      </c>
      <c r="C452" s="154" t="s">
        <v>454</v>
      </c>
      <c r="D452" s="155">
        <v>0</v>
      </c>
      <c r="E452" s="121">
        <v>0</v>
      </c>
      <c r="F452" s="121">
        <f t="shared" si="14"/>
        <v>0</v>
      </c>
    </row>
    <row r="453" spans="1:6" x14ac:dyDescent="0.25">
      <c r="A453" s="119" t="s">
        <v>568</v>
      </c>
      <c r="B453" s="153">
        <v>32922</v>
      </c>
      <c r="C453" s="154" t="s">
        <v>456</v>
      </c>
      <c r="D453" s="155">
        <v>0</v>
      </c>
      <c r="E453" s="121">
        <v>0</v>
      </c>
      <c r="F453" s="121">
        <f t="shared" si="14"/>
        <v>0</v>
      </c>
    </row>
    <row r="454" spans="1:6" x14ac:dyDescent="0.25">
      <c r="A454" s="119" t="s">
        <v>569</v>
      </c>
      <c r="B454" s="153">
        <v>32923</v>
      </c>
      <c r="C454" s="154" t="s">
        <v>458</v>
      </c>
      <c r="D454" s="155">
        <v>0</v>
      </c>
      <c r="E454" s="121">
        <v>0</v>
      </c>
      <c r="F454" s="121">
        <f t="shared" si="14"/>
        <v>0</v>
      </c>
    </row>
    <row r="455" spans="1:6" x14ac:dyDescent="0.25">
      <c r="A455" s="112"/>
      <c r="B455" s="113">
        <v>3293</v>
      </c>
      <c r="C455" s="156" t="s">
        <v>158</v>
      </c>
      <c r="D455" s="114">
        <f>D456</f>
        <v>95</v>
      </c>
      <c r="E455" s="114">
        <v>0</v>
      </c>
      <c r="F455" s="114">
        <f t="shared" si="14"/>
        <v>95</v>
      </c>
    </row>
    <row r="456" spans="1:6" x14ac:dyDescent="0.25">
      <c r="A456" s="119" t="s">
        <v>570</v>
      </c>
      <c r="B456" s="120">
        <v>32931</v>
      </c>
      <c r="C456" s="119" t="s">
        <v>158</v>
      </c>
      <c r="D456" s="121">
        <v>95</v>
      </c>
      <c r="E456" s="121">
        <v>0</v>
      </c>
      <c r="F456" s="121">
        <f t="shared" si="14"/>
        <v>95</v>
      </c>
    </row>
    <row r="457" spans="1:6" x14ac:dyDescent="0.25">
      <c r="A457" s="119"/>
      <c r="B457" s="113">
        <v>3294</v>
      </c>
      <c r="C457" s="112" t="s">
        <v>460</v>
      </c>
      <c r="D457" s="114">
        <f>D458</f>
        <v>100</v>
      </c>
      <c r="E457" s="114">
        <v>0</v>
      </c>
      <c r="F457" s="114">
        <f t="shared" si="14"/>
        <v>100</v>
      </c>
    </row>
    <row r="458" spans="1:6" x14ac:dyDescent="0.25">
      <c r="A458" s="119" t="s">
        <v>571</v>
      </c>
      <c r="B458" s="120">
        <v>32941</v>
      </c>
      <c r="C458" s="119" t="s">
        <v>462</v>
      </c>
      <c r="D458" s="121">
        <v>100</v>
      </c>
      <c r="E458" s="121">
        <v>0</v>
      </c>
      <c r="F458" s="121">
        <f t="shared" si="14"/>
        <v>100</v>
      </c>
    </row>
    <row r="459" spans="1:6" x14ac:dyDescent="0.25">
      <c r="A459" s="112"/>
      <c r="B459" s="113">
        <v>3295</v>
      </c>
      <c r="C459" s="112" t="s">
        <v>160</v>
      </c>
      <c r="D459" s="114">
        <f>D460</f>
        <v>200</v>
      </c>
      <c r="E459" s="114">
        <v>0</v>
      </c>
      <c r="F459" s="114">
        <f t="shared" si="14"/>
        <v>200</v>
      </c>
    </row>
    <row r="460" spans="1:6" x14ac:dyDescent="0.25">
      <c r="A460" s="119" t="s">
        <v>572</v>
      </c>
      <c r="B460" s="120">
        <v>32959</v>
      </c>
      <c r="C460" s="119" t="s">
        <v>466</v>
      </c>
      <c r="D460" s="121">
        <v>200</v>
      </c>
      <c r="E460" s="121">
        <v>0</v>
      </c>
      <c r="F460" s="121">
        <f t="shared" si="14"/>
        <v>200</v>
      </c>
    </row>
    <row r="461" spans="1:6" x14ac:dyDescent="0.25">
      <c r="A461" s="119"/>
      <c r="B461" s="113">
        <v>3299</v>
      </c>
      <c r="C461" s="112" t="s">
        <v>155</v>
      </c>
      <c r="D461" s="114">
        <f>D462</f>
        <v>500</v>
      </c>
      <c r="E461" s="114">
        <v>0</v>
      </c>
      <c r="F461" s="114">
        <f t="shared" si="14"/>
        <v>500</v>
      </c>
    </row>
    <row r="462" spans="1:6" x14ac:dyDescent="0.25">
      <c r="A462" s="119" t="s">
        <v>573</v>
      </c>
      <c r="B462" s="120">
        <v>32999</v>
      </c>
      <c r="C462" s="119" t="s">
        <v>155</v>
      </c>
      <c r="D462" s="121">
        <v>500</v>
      </c>
      <c r="E462" s="121">
        <v>0</v>
      </c>
      <c r="F462" s="121">
        <f t="shared" si="14"/>
        <v>500</v>
      </c>
    </row>
    <row r="463" spans="1:6" x14ac:dyDescent="0.25">
      <c r="A463" s="119"/>
      <c r="B463" s="113">
        <v>34</v>
      </c>
      <c r="C463" s="112" t="s">
        <v>90</v>
      </c>
      <c r="D463" s="114">
        <f>D464</f>
        <v>250</v>
      </c>
      <c r="E463" s="114">
        <v>0</v>
      </c>
      <c r="F463" s="114">
        <f t="shared" si="14"/>
        <v>250</v>
      </c>
    </row>
    <row r="464" spans="1:6" x14ac:dyDescent="0.25">
      <c r="A464" s="119"/>
      <c r="B464" s="113">
        <v>343</v>
      </c>
      <c r="C464" s="112" t="s">
        <v>163</v>
      </c>
      <c r="D464" s="114">
        <f>D465</f>
        <v>250</v>
      </c>
      <c r="E464" s="114">
        <v>0</v>
      </c>
      <c r="F464" s="114">
        <f t="shared" si="14"/>
        <v>250</v>
      </c>
    </row>
    <row r="465" spans="1:6" x14ac:dyDescent="0.25">
      <c r="A465" s="119"/>
      <c r="B465" s="113">
        <v>3431</v>
      </c>
      <c r="C465" s="112" t="s">
        <v>164</v>
      </c>
      <c r="D465" s="114">
        <f>D466</f>
        <v>250</v>
      </c>
      <c r="E465" s="114">
        <v>0</v>
      </c>
      <c r="F465" s="114">
        <f t="shared" si="14"/>
        <v>250</v>
      </c>
    </row>
    <row r="466" spans="1:6" x14ac:dyDescent="0.25">
      <c r="A466" s="119" t="s">
        <v>574</v>
      </c>
      <c r="B466" s="120">
        <v>34311</v>
      </c>
      <c r="C466" s="119" t="s">
        <v>469</v>
      </c>
      <c r="D466" s="121">
        <v>250</v>
      </c>
      <c r="E466" s="121">
        <v>0</v>
      </c>
      <c r="F466" s="121">
        <f t="shared" si="14"/>
        <v>250</v>
      </c>
    </row>
    <row r="467" spans="1:6" x14ac:dyDescent="0.25">
      <c r="A467" s="119"/>
      <c r="B467" s="113">
        <v>38</v>
      </c>
      <c r="C467" s="112" t="s">
        <v>74</v>
      </c>
      <c r="D467" s="114">
        <v>5</v>
      </c>
      <c r="E467" s="114">
        <v>0</v>
      </c>
      <c r="F467" s="114">
        <f t="shared" si="14"/>
        <v>5</v>
      </c>
    </row>
    <row r="468" spans="1:6" x14ac:dyDescent="0.25">
      <c r="A468" s="119"/>
      <c r="B468" s="113">
        <v>381</v>
      </c>
      <c r="C468" s="112" t="s">
        <v>185</v>
      </c>
      <c r="D468" s="114">
        <v>5</v>
      </c>
      <c r="E468" s="114">
        <v>0</v>
      </c>
      <c r="F468" s="114">
        <f t="shared" si="14"/>
        <v>5</v>
      </c>
    </row>
    <row r="469" spans="1:6" x14ac:dyDescent="0.25">
      <c r="A469" s="119"/>
      <c r="B469" s="113">
        <v>3812</v>
      </c>
      <c r="C469" s="112" t="s">
        <v>186</v>
      </c>
      <c r="D469" s="114">
        <v>5</v>
      </c>
      <c r="E469" s="114">
        <v>0</v>
      </c>
      <c r="F469" s="114">
        <f t="shared" si="14"/>
        <v>5</v>
      </c>
    </row>
    <row r="470" spans="1:6" x14ac:dyDescent="0.25">
      <c r="A470" s="119" t="s">
        <v>575</v>
      </c>
      <c r="B470" s="120">
        <v>38129</v>
      </c>
      <c r="C470" s="119" t="s">
        <v>576</v>
      </c>
      <c r="D470" s="121">
        <v>5</v>
      </c>
      <c r="E470" s="121">
        <v>0</v>
      </c>
      <c r="F470" s="121">
        <f t="shared" si="14"/>
        <v>5</v>
      </c>
    </row>
    <row r="471" spans="1:6" x14ac:dyDescent="0.25">
      <c r="A471" s="112"/>
      <c r="B471" s="113">
        <v>4</v>
      </c>
      <c r="C471" s="112" t="s">
        <v>35</v>
      </c>
      <c r="D471" s="114">
        <f>D472</f>
        <v>3800</v>
      </c>
      <c r="E471" s="114">
        <v>0</v>
      </c>
      <c r="F471" s="114">
        <f t="shared" si="14"/>
        <v>3800</v>
      </c>
    </row>
    <row r="472" spans="1:6" x14ac:dyDescent="0.25">
      <c r="A472" s="112"/>
      <c r="B472" s="113">
        <v>42</v>
      </c>
      <c r="C472" s="112" t="s">
        <v>75</v>
      </c>
      <c r="D472" s="114">
        <f>D476+D483+D473</f>
        <v>3800</v>
      </c>
      <c r="E472" s="114">
        <v>0</v>
      </c>
      <c r="F472" s="114">
        <f t="shared" si="14"/>
        <v>3800</v>
      </c>
    </row>
    <row r="473" spans="1:6" x14ac:dyDescent="0.25">
      <c r="A473" s="112"/>
      <c r="B473" s="113">
        <v>421</v>
      </c>
      <c r="C473" s="112" t="s">
        <v>168</v>
      </c>
      <c r="D473" s="114">
        <f>D474</f>
        <v>0</v>
      </c>
      <c r="E473" s="114">
        <v>0</v>
      </c>
      <c r="F473" s="114">
        <f t="shared" si="14"/>
        <v>0</v>
      </c>
    </row>
    <row r="474" spans="1:6" x14ac:dyDescent="0.25">
      <c r="A474" s="112"/>
      <c r="B474" s="113">
        <v>4212</v>
      </c>
      <c r="C474" s="112" t="s">
        <v>169</v>
      </c>
      <c r="D474" s="114">
        <f>D475</f>
        <v>0</v>
      </c>
      <c r="E474" s="114">
        <v>0</v>
      </c>
      <c r="F474" s="114">
        <f t="shared" si="14"/>
        <v>0</v>
      </c>
    </row>
    <row r="475" spans="1:6" x14ac:dyDescent="0.25">
      <c r="A475" s="112"/>
      <c r="B475" s="120">
        <v>42129</v>
      </c>
      <c r="C475" s="119" t="s">
        <v>577</v>
      </c>
      <c r="D475" s="121">
        <v>0</v>
      </c>
      <c r="E475" s="121">
        <v>0</v>
      </c>
      <c r="F475" s="121">
        <f t="shared" si="14"/>
        <v>0</v>
      </c>
    </row>
    <row r="476" spans="1:6" x14ac:dyDescent="0.25">
      <c r="A476" s="112"/>
      <c r="B476" s="113">
        <v>422</v>
      </c>
      <c r="C476" s="112" t="s">
        <v>170</v>
      </c>
      <c r="D476" s="114">
        <f>D477+D480</f>
        <v>3800</v>
      </c>
      <c r="E476" s="114">
        <v>0</v>
      </c>
      <c r="F476" s="114">
        <f t="shared" si="14"/>
        <v>3800</v>
      </c>
    </row>
    <row r="477" spans="1:6" x14ac:dyDescent="0.25">
      <c r="A477" s="119"/>
      <c r="B477" s="113">
        <v>4221</v>
      </c>
      <c r="C477" s="112" t="s">
        <v>171</v>
      </c>
      <c r="D477" s="114">
        <f>D478+D479</f>
        <v>1800</v>
      </c>
      <c r="E477" s="114">
        <v>0</v>
      </c>
      <c r="F477" s="114">
        <f t="shared" si="14"/>
        <v>1800</v>
      </c>
    </row>
    <row r="478" spans="1:6" x14ac:dyDescent="0.25">
      <c r="A478" s="119" t="s">
        <v>578</v>
      </c>
      <c r="B478" s="120">
        <v>42211</v>
      </c>
      <c r="C478" s="119" t="s">
        <v>497</v>
      </c>
      <c r="D478" s="121">
        <v>1000</v>
      </c>
      <c r="E478" s="121">
        <v>0</v>
      </c>
      <c r="F478" s="121">
        <f t="shared" si="14"/>
        <v>1000</v>
      </c>
    </row>
    <row r="479" spans="1:6" x14ac:dyDescent="0.25">
      <c r="A479" s="119" t="s">
        <v>579</v>
      </c>
      <c r="B479" s="120">
        <v>42212</v>
      </c>
      <c r="C479" s="119" t="s">
        <v>580</v>
      </c>
      <c r="D479" s="121">
        <v>800</v>
      </c>
      <c r="E479" s="121">
        <v>0</v>
      </c>
      <c r="F479" s="121">
        <f t="shared" si="14"/>
        <v>800</v>
      </c>
    </row>
    <row r="480" spans="1:6" x14ac:dyDescent="0.25">
      <c r="A480" s="112"/>
      <c r="B480" s="113">
        <v>4227</v>
      </c>
      <c r="C480" s="112" t="s">
        <v>173</v>
      </c>
      <c r="D480" s="114">
        <f>D482+D481</f>
        <v>2000</v>
      </c>
      <c r="E480" s="114">
        <v>0</v>
      </c>
      <c r="F480" s="114">
        <f t="shared" ref="F480:F543" si="15">D480+E480</f>
        <v>2000</v>
      </c>
    </row>
    <row r="481" spans="1:6" x14ac:dyDescent="0.25">
      <c r="A481" s="119" t="s">
        <v>581</v>
      </c>
      <c r="B481" s="120">
        <v>42271</v>
      </c>
      <c r="C481" s="119" t="s">
        <v>173</v>
      </c>
      <c r="D481" s="121">
        <v>1000</v>
      </c>
      <c r="E481" s="121">
        <v>0</v>
      </c>
      <c r="F481" s="121">
        <f t="shared" si="15"/>
        <v>1000</v>
      </c>
    </row>
    <row r="482" spans="1:6" x14ac:dyDescent="0.25">
      <c r="A482" s="119" t="s">
        <v>582</v>
      </c>
      <c r="B482" s="120">
        <v>42273</v>
      </c>
      <c r="C482" s="119" t="s">
        <v>487</v>
      </c>
      <c r="D482" s="121">
        <v>1000</v>
      </c>
      <c r="E482" s="121">
        <v>0</v>
      </c>
      <c r="F482" s="121">
        <f t="shared" si="15"/>
        <v>1000</v>
      </c>
    </row>
    <row r="483" spans="1:6" ht="30" x14ac:dyDescent="0.25">
      <c r="A483" s="112"/>
      <c r="B483" s="113">
        <v>424</v>
      </c>
      <c r="C483" s="112" t="s">
        <v>174</v>
      </c>
      <c r="D483" s="114">
        <f>D484</f>
        <v>0</v>
      </c>
      <c r="E483" s="114">
        <v>0</v>
      </c>
      <c r="F483" s="114">
        <f t="shared" si="15"/>
        <v>0</v>
      </c>
    </row>
    <row r="484" spans="1:6" x14ac:dyDescent="0.25">
      <c r="A484" s="112"/>
      <c r="B484" s="113">
        <v>4241</v>
      </c>
      <c r="C484" s="112" t="s">
        <v>175</v>
      </c>
      <c r="D484" s="114">
        <f>D485</f>
        <v>0</v>
      </c>
      <c r="E484" s="114">
        <v>0</v>
      </c>
      <c r="F484" s="114">
        <f t="shared" si="15"/>
        <v>0</v>
      </c>
    </row>
    <row r="485" spans="1:6" x14ac:dyDescent="0.25">
      <c r="A485" s="119" t="s">
        <v>583</v>
      </c>
      <c r="B485" s="120">
        <v>42411</v>
      </c>
      <c r="C485" s="119" t="s">
        <v>175</v>
      </c>
      <c r="D485" s="121">
        <v>0</v>
      </c>
      <c r="E485" s="121">
        <v>0</v>
      </c>
      <c r="F485" s="121">
        <f t="shared" si="15"/>
        <v>0</v>
      </c>
    </row>
    <row r="486" spans="1:6" x14ac:dyDescent="0.25">
      <c r="A486" s="119"/>
      <c r="B486" s="113">
        <v>9</v>
      </c>
      <c r="C486" s="112" t="s">
        <v>66</v>
      </c>
      <c r="D486" s="114">
        <f t="shared" ref="D486:D489" si="16">D487</f>
        <v>0</v>
      </c>
      <c r="E486" s="114">
        <v>0</v>
      </c>
      <c r="F486" s="114">
        <f t="shared" si="15"/>
        <v>0</v>
      </c>
    </row>
    <row r="487" spans="1:6" x14ac:dyDescent="0.25">
      <c r="A487" s="119"/>
      <c r="B487" s="113">
        <v>92</v>
      </c>
      <c r="C487" s="112" t="s">
        <v>67</v>
      </c>
      <c r="D487" s="114">
        <f t="shared" si="16"/>
        <v>0</v>
      </c>
      <c r="E487" s="114">
        <v>0</v>
      </c>
      <c r="F487" s="114">
        <f t="shared" si="15"/>
        <v>0</v>
      </c>
    </row>
    <row r="488" spans="1:6" x14ac:dyDescent="0.25">
      <c r="A488" s="119"/>
      <c r="B488" s="113">
        <v>922</v>
      </c>
      <c r="C488" s="119" t="s">
        <v>256</v>
      </c>
      <c r="D488" s="114">
        <f t="shared" si="16"/>
        <v>0</v>
      </c>
      <c r="E488" s="114">
        <v>0</v>
      </c>
      <c r="F488" s="114">
        <f t="shared" si="15"/>
        <v>0</v>
      </c>
    </row>
    <row r="489" spans="1:6" x14ac:dyDescent="0.25">
      <c r="A489" s="119"/>
      <c r="B489" s="113">
        <v>9222</v>
      </c>
      <c r="C489" s="112" t="s">
        <v>518</v>
      </c>
      <c r="D489" s="114">
        <f t="shared" si="16"/>
        <v>0</v>
      </c>
      <c r="E489" s="114">
        <v>0</v>
      </c>
      <c r="F489" s="114">
        <f t="shared" si="15"/>
        <v>0</v>
      </c>
    </row>
    <row r="490" spans="1:6" x14ac:dyDescent="0.25">
      <c r="A490" s="119" t="s">
        <v>584</v>
      </c>
      <c r="B490" s="120">
        <v>92221</v>
      </c>
      <c r="C490" s="119" t="s">
        <v>520</v>
      </c>
      <c r="D490" s="121">
        <v>0</v>
      </c>
      <c r="E490" s="121">
        <v>0</v>
      </c>
      <c r="F490" s="121">
        <f t="shared" si="15"/>
        <v>0</v>
      </c>
    </row>
    <row r="491" spans="1:6" x14ac:dyDescent="0.25">
      <c r="A491" s="109" t="s">
        <v>237</v>
      </c>
      <c r="B491" s="110" t="s">
        <v>285</v>
      </c>
      <c r="C491" s="109" t="s">
        <v>286</v>
      </c>
      <c r="D491" s="111">
        <f>D492</f>
        <v>12500</v>
      </c>
      <c r="E491" s="111">
        <f>E492</f>
        <v>0</v>
      </c>
      <c r="F491" s="111">
        <f t="shared" si="15"/>
        <v>12500</v>
      </c>
    </row>
    <row r="492" spans="1:6" x14ac:dyDescent="0.25">
      <c r="A492" s="112"/>
      <c r="B492" s="113">
        <v>3</v>
      </c>
      <c r="C492" s="112" t="s">
        <v>32</v>
      </c>
      <c r="D492" s="114">
        <f>D493+D517</f>
        <v>12500</v>
      </c>
      <c r="E492" s="114">
        <v>0</v>
      </c>
      <c r="F492" s="114">
        <f t="shared" si="15"/>
        <v>12500</v>
      </c>
    </row>
    <row r="493" spans="1:6" x14ac:dyDescent="0.25">
      <c r="A493" s="112"/>
      <c r="B493" s="113">
        <v>32</v>
      </c>
      <c r="C493" s="112" t="s">
        <v>34</v>
      </c>
      <c r="D493" s="114">
        <f>SUM(D494+D503+D506+D512)</f>
        <v>12500</v>
      </c>
      <c r="E493" s="114">
        <v>0</v>
      </c>
      <c r="F493" s="114">
        <f t="shared" si="15"/>
        <v>12500</v>
      </c>
    </row>
    <row r="494" spans="1:6" x14ac:dyDescent="0.25">
      <c r="A494" s="112"/>
      <c r="B494" s="113">
        <v>321</v>
      </c>
      <c r="C494" s="112" t="s">
        <v>133</v>
      </c>
      <c r="D494" s="114">
        <f>D495+D501</f>
        <v>150</v>
      </c>
      <c r="E494" s="114">
        <v>0</v>
      </c>
      <c r="F494" s="114">
        <f t="shared" si="15"/>
        <v>150</v>
      </c>
    </row>
    <row r="495" spans="1:6" x14ac:dyDescent="0.25">
      <c r="A495" s="112"/>
      <c r="B495" s="113">
        <v>3211</v>
      </c>
      <c r="C495" s="112" t="s">
        <v>134</v>
      </c>
      <c r="D495" s="114">
        <f>D500+D499+D498+D497+D496</f>
        <v>85</v>
      </c>
      <c r="E495" s="114">
        <v>0</v>
      </c>
      <c r="F495" s="114">
        <f t="shared" si="15"/>
        <v>85</v>
      </c>
    </row>
    <row r="496" spans="1:6" x14ac:dyDescent="0.25">
      <c r="A496" s="133" t="s">
        <v>585</v>
      </c>
      <c r="B496" s="120">
        <v>32111</v>
      </c>
      <c r="C496" s="119" t="s">
        <v>325</v>
      </c>
      <c r="D496" s="121">
        <v>0</v>
      </c>
      <c r="E496" s="119">
        <v>0</v>
      </c>
      <c r="F496" s="119">
        <f t="shared" si="15"/>
        <v>0</v>
      </c>
    </row>
    <row r="497" spans="1:6" x14ac:dyDescent="0.25">
      <c r="A497" s="133" t="s">
        <v>586</v>
      </c>
      <c r="B497" s="120">
        <v>32112</v>
      </c>
      <c r="C497" s="119" t="s">
        <v>327</v>
      </c>
      <c r="D497" s="121">
        <v>0</v>
      </c>
      <c r="E497" s="121">
        <v>0</v>
      </c>
      <c r="F497" s="121">
        <f t="shared" si="15"/>
        <v>0</v>
      </c>
    </row>
    <row r="498" spans="1:6" x14ac:dyDescent="0.25">
      <c r="A498" s="133" t="s">
        <v>587</v>
      </c>
      <c r="B498" s="120">
        <v>32113</v>
      </c>
      <c r="C498" s="119" t="s">
        <v>329</v>
      </c>
      <c r="D498" s="121">
        <v>0</v>
      </c>
      <c r="E498" s="121">
        <v>0</v>
      </c>
      <c r="F498" s="121">
        <f t="shared" si="15"/>
        <v>0</v>
      </c>
    </row>
    <row r="499" spans="1:6" x14ac:dyDescent="0.25">
      <c r="A499" s="133" t="s">
        <v>588</v>
      </c>
      <c r="B499" s="120">
        <v>32115</v>
      </c>
      <c r="C499" s="119" t="s">
        <v>333</v>
      </c>
      <c r="D499" s="121">
        <v>75</v>
      </c>
      <c r="E499" s="121">
        <v>0</v>
      </c>
      <c r="F499" s="121">
        <f t="shared" si="15"/>
        <v>75</v>
      </c>
    </row>
    <row r="500" spans="1:6" x14ac:dyDescent="0.25">
      <c r="A500" s="119" t="s">
        <v>589</v>
      </c>
      <c r="B500" s="120">
        <v>32119</v>
      </c>
      <c r="C500" s="119" t="s">
        <v>339</v>
      </c>
      <c r="D500" s="121">
        <v>10</v>
      </c>
      <c r="E500" s="121">
        <v>0</v>
      </c>
      <c r="F500" s="121">
        <f t="shared" si="15"/>
        <v>10</v>
      </c>
    </row>
    <row r="501" spans="1:6" x14ac:dyDescent="0.25">
      <c r="A501" s="112"/>
      <c r="B501" s="113">
        <v>3214</v>
      </c>
      <c r="C501" s="112" t="s">
        <v>137</v>
      </c>
      <c r="D501" s="114">
        <f>D502</f>
        <v>65</v>
      </c>
      <c r="E501" s="114">
        <v>0</v>
      </c>
      <c r="F501" s="114">
        <f t="shared" si="15"/>
        <v>65</v>
      </c>
    </row>
    <row r="502" spans="1:6" ht="30" x14ac:dyDescent="0.25">
      <c r="A502" s="133" t="s">
        <v>590</v>
      </c>
      <c r="B502" s="120">
        <v>32141</v>
      </c>
      <c r="C502" s="119" t="s">
        <v>349</v>
      </c>
      <c r="D502" s="121">
        <v>65</v>
      </c>
      <c r="E502" s="121">
        <v>0</v>
      </c>
      <c r="F502" s="121">
        <f t="shared" si="15"/>
        <v>65</v>
      </c>
    </row>
    <row r="503" spans="1:6" x14ac:dyDescent="0.25">
      <c r="A503" s="112"/>
      <c r="B503" s="113">
        <v>322</v>
      </c>
      <c r="C503" s="112" t="s">
        <v>138</v>
      </c>
      <c r="D503" s="114">
        <v>0</v>
      </c>
      <c r="E503" s="114">
        <v>0</v>
      </c>
      <c r="F503" s="114">
        <f t="shared" si="15"/>
        <v>0</v>
      </c>
    </row>
    <row r="504" spans="1:6" x14ac:dyDescent="0.25">
      <c r="A504" s="112"/>
      <c r="B504" s="113">
        <v>3221</v>
      </c>
      <c r="C504" s="112" t="s">
        <v>350</v>
      </c>
      <c r="D504" s="114">
        <v>0</v>
      </c>
      <c r="E504" s="114">
        <v>0</v>
      </c>
      <c r="F504" s="114">
        <f t="shared" si="15"/>
        <v>0</v>
      </c>
    </row>
    <row r="505" spans="1:6" x14ac:dyDescent="0.25">
      <c r="A505" s="119" t="s">
        <v>591</v>
      </c>
      <c r="B505" s="120">
        <v>32219</v>
      </c>
      <c r="C505" s="119" t="s">
        <v>360</v>
      </c>
      <c r="D505" s="121">
        <v>0</v>
      </c>
      <c r="E505" s="121">
        <v>0</v>
      </c>
      <c r="F505" s="121">
        <f t="shared" si="15"/>
        <v>0</v>
      </c>
    </row>
    <row r="506" spans="1:6" x14ac:dyDescent="0.25">
      <c r="A506" s="112"/>
      <c r="B506" s="113">
        <v>323</v>
      </c>
      <c r="C506" s="112" t="s">
        <v>145</v>
      </c>
      <c r="D506" s="114">
        <f>D507</f>
        <v>6000</v>
      </c>
      <c r="E506" s="114">
        <v>0</v>
      </c>
      <c r="F506" s="114">
        <f t="shared" si="15"/>
        <v>6000</v>
      </c>
    </row>
    <row r="507" spans="1:6" x14ac:dyDescent="0.25">
      <c r="A507" s="112"/>
      <c r="B507" s="113">
        <v>3231</v>
      </c>
      <c r="C507" s="112" t="s">
        <v>146</v>
      </c>
      <c r="D507" s="114">
        <f>D508</f>
        <v>6000</v>
      </c>
      <c r="E507" s="114">
        <v>0</v>
      </c>
      <c r="F507" s="114">
        <f t="shared" si="15"/>
        <v>6000</v>
      </c>
    </row>
    <row r="508" spans="1:6" x14ac:dyDescent="0.25">
      <c r="A508" s="119" t="s">
        <v>592</v>
      </c>
      <c r="B508" s="120">
        <v>32319</v>
      </c>
      <c r="C508" s="119" t="s">
        <v>394</v>
      </c>
      <c r="D508" s="121">
        <v>6000</v>
      </c>
      <c r="E508" s="121">
        <v>0</v>
      </c>
      <c r="F508" s="121">
        <f t="shared" si="15"/>
        <v>6000</v>
      </c>
    </row>
    <row r="509" spans="1:6" x14ac:dyDescent="0.25">
      <c r="A509" s="112"/>
      <c r="B509" s="113">
        <v>324</v>
      </c>
      <c r="C509" s="112" t="s">
        <v>183</v>
      </c>
      <c r="D509" s="114">
        <v>0</v>
      </c>
      <c r="E509" s="114">
        <v>0</v>
      </c>
      <c r="F509" s="114">
        <f t="shared" si="15"/>
        <v>0</v>
      </c>
    </row>
    <row r="510" spans="1:6" x14ac:dyDescent="0.25">
      <c r="A510" s="112"/>
      <c r="B510" s="113">
        <v>3241</v>
      </c>
      <c r="C510" s="112" t="s">
        <v>183</v>
      </c>
      <c r="D510" s="114">
        <v>0</v>
      </c>
      <c r="E510" s="114">
        <v>0</v>
      </c>
      <c r="F510" s="114">
        <f t="shared" si="15"/>
        <v>0</v>
      </c>
    </row>
    <row r="511" spans="1:6" x14ac:dyDescent="0.25">
      <c r="A511" s="119" t="s">
        <v>593</v>
      </c>
      <c r="B511" s="120">
        <v>32412</v>
      </c>
      <c r="C511" s="119" t="s">
        <v>564</v>
      </c>
      <c r="D511" s="121">
        <v>0</v>
      </c>
      <c r="E511" s="121">
        <v>0</v>
      </c>
      <c r="F511" s="121">
        <f t="shared" si="15"/>
        <v>0</v>
      </c>
    </row>
    <row r="512" spans="1:6" x14ac:dyDescent="0.25">
      <c r="A512" s="119"/>
      <c r="B512" s="113">
        <v>329</v>
      </c>
      <c r="C512" s="112" t="s">
        <v>155</v>
      </c>
      <c r="D512" s="114">
        <f>D513+D515</f>
        <v>6350</v>
      </c>
      <c r="E512" s="114">
        <v>0</v>
      </c>
      <c r="F512" s="114">
        <f t="shared" si="15"/>
        <v>6350</v>
      </c>
    </row>
    <row r="513" spans="1:6" ht="30" x14ac:dyDescent="0.25">
      <c r="A513" s="112"/>
      <c r="B513" s="113">
        <v>3291</v>
      </c>
      <c r="C513" s="112" t="s">
        <v>156</v>
      </c>
      <c r="D513" s="114">
        <f>D514</f>
        <v>0</v>
      </c>
      <c r="E513" s="114">
        <v>0</v>
      </c>
      <c r="F513" s="114">
        <f t="shared" si="15"/>
        <v>0</v>
      </c>
    </row>
    <row r="514" spans="1:6" x14ac:dyDescent="0.25">
      <c r="A514" s="119" t="s">
        <v>594</v>
      </c>
      <c r="B514" s="120">
        <v>32919</v>
      </c>
      <c r="C514" s="119" t="s">
        <v>595</v>
      </c>
      <c r="D514" s="121">
        <v>0</v>
      </c>
      <c r="E514" s="121">
        <v>0</v>
      </c>
      <c r="F514" s="121">
        <f t="shared" si="15"/>
        <v>0</v>
      </c>
    </row>
    <row r="515" spans="1:6" x14ac:dyDescent="0.25">
      <c r="A515" s="112"/>
      <c r="B515" s="113">
        <v>3299</v>
      </c>
      <c r="C515" s="112" t="s">
        <v>155</v>
      </c>
      <c r="D515" s="114">
        <f>D516</f>
        <v>6350</v>
      </c>
      <c r="E515" s="114">
        <v>0</v>
      </c>
      <c r="F515" s="114">
        <f t="shared" si="15"/>
        <v>6350</v>
      </c>
    </row>
    <row r="516" spans="1:6" x14ac:dyDescent="0.25">
      <c r="A516" s="119" t="s">
        <v>596</v>
      </c>
      <c r="B516" s="120">
        <v>32999</v>
      </c>
      <c r="C516" s="119" t="s">
        <v>155</v>
      </c>
      <c r="D516" s="121">
        <v>6350</v>
      </c>
      <c r="E516" s="121">
        <v>0</v>
      </c>
      <c r="F516" s="121">
        <f t="shared" si="15"/>
        <v>6350</v>
      </c>
    </row>
    <row r="517" spans="1:6" x14ac:dyDescent="0.25">
      <c r="A517" s="119"/>
      <c r="B517" s="113">
        <v>9</v>
      </c>
      <c r="C517" s="112" t="s">
        <v>66</v>
      </c>
      <c r="D517" s="114">
        <f t="shared" ref="D517:D520" si="17">D518</f>
        <v>0</v>
      </c>
      <c r="E517" s="114">
        <v>0</v>
      </c>
      <c r="F517" s="114">
        <f t="shared" si="15"/>
        <v>0</v>
      </c>
    </row>
    <row r="518" spans="1:6" x14ac:dyDescent="0.25">
      <c r="A518" s="119"/>
      <c r="B518" s="113">
        <v>92</v>
      </c>
      <c r="C518" s="112" t="s">
        <v>67</v>
      </c>
      <c r="D518" s="114">
        <f t="shared" si="17"/>
        <v>0</v>
      </c>
      <c r="E518" s="114">
        <v>0</v>
      </c>
      <c r="F518" s="114">
        <f t="shared" si="15"/>
        <v>0</v>
      </c>
    </row>
    <row r="519" spans="1:6" x14ac:dyDescent="0.25">
      <c r="A519" s="119"/>
      <c r="B519" s="113">
        <v>922</v>
      </c>
      <c r="C519" s="119" t="s">
        <v>256</v>
      </c>
      <c r="D519" s="121">
        <f t="shared" si="17"/>
        <v>0</v>
      </c>
      <c r="E519" s="121">
        <v>0</v>
      </c>
      <c r="F519" s="121">
        <f t="shared" si="15"/>
        <v>0</v>
      </c>
    </row>
    <row r="520" spans="1:6" x14ac:dyDescent="0.25">
      <c r="A520" s="119"/>
      <c r="B520" s="113">
        <v>9222</v>
      </c>
      <c r="C520" s="112" t="s">
        <v>518</v>
      </c>
      <c r="D520" s="114">
        <f t="shared" si="17"/>
        <v>0</v>
      </c>
      <c r="E520" s="114">
        <v>0</v>
      </c>
      <c r="F520" s="114">
        <f t="shared" si="15"/>
        <v>0</v>
      </c>
    </row>
    <row r="521" spans="1:6" x14ac:dyDescent="0.25">
      <c r="A521" s="119" t="s">
        <v>597</v>
      </c>
      <c r="B521" s="120">
        <v>92221</v>
      </c>
      <c r="C521" s="119" t="s">
        <v>520</v>
      </c>
      <c r="D521" s="121">
        <v>0</v>
      </c>
      <c r="E521" s="121">
        <v>0</v>
      </c>
      <c r="F521" s="121">
        <f t="shared" si="15"/>
        <v>0</v>
      </c>
    </row>
    <row r="522" spans="1:6" x14ac:dyDescent="0.25">
      <c r="A522" s="109" t="s">
        <v>237</v>
      </c>
      <c r="B522" s="110" t="s">
        <v>112</v>
      </c>
      <c r="C522" s="109" t="s">
        <v>293</v>
      </c>
      <c r="D522" s="111">
        <f>D523+D575</f>
        <v>1500000</v>
      </c>
      <c r="E522" s="111">
        <f>E523+E575</f>
        <v>0</v>
      </c>
      <c r="F522" s="111">
        <f t="shared" si="15"/>
        <v>1500000</v>
      </c>
    </row>
    <row r="523" spans="1:6" x14ac:dyDescent="0.25">
      <c r="A523" s="112"/>
      <c r="B523" s="113">
        <v>3</v>
      </c>
      <c r="C523" s="112" t="s">
        <v>32</v>
      </c>
      <c r="D523" s="114">
        <f>D524+D544+D571</f>
        <v>1499000</v>
      </c>
      <c r="E523" s="114">
        <v>0</v>
      </c>
      <c r="F523" s="114">
        <f t="shared" si="15"/>
        <v>1499000</v>
      </c>
    </row>
    <row r="524" spans="1:6" x14ac:dyDescent="0.25">
      <c r="A524" s="112"/>
      <c r="B524" s="113">
        <v>31</v>
      </c>
      <c r="C524" s="112" t="s">
        <v>33</v>
      </c>
      <c r="D524" s="114">
        <f>D525+D532+D540</f>
        <v>1493645</v>
      </c>
      <c r="E524" s="114">
        <v>0</v>
      </c>
      <c r="F524" s="114">
        <f t="shared" si="15"/>
        <v>1493645</v>
      </c>
    </row>
    <row r="525" spans="1:6" x14ac:dyDescent="0.25">
      <c r="A525" s="112"/>
      <c r="B525" s="113">
        <v>311</v>
      </c>
      <c r="C525" s="112" t="s">
        <v>125</v>
      </c>
      <c r="D525" s="114">
        <f>D526+D528+D530</f>
        <v>1243645</v>
      </c>
      <c r="E525" s="114">
        <v>0</v>
      </c>
      <c r="F525" s="114">
        <f t="shared" si="15"/>
        <v>1243645</v>
      </c>
    </row>
    <row r="526" spans="1:6" x14ac:dyDescent="0.25">
      <c r="A526" s="112"/>
      <c r="B526" s="113">
        <v>3111</v>
      </c>
      <c r="C526" s="112" t="s">
        <v>598</v>
      </c>
      <c r="D526" s="114">
        <f>D527</f>
        <v>1203645</v>
      </c>
      <c r="E526" s="114">
        <v>0</v>
      </c>
      <c r="F526" s="114">
        <f t="shared" si="15"/>
        <v>1203645</v>
      </c>
    </row>
    <row r="527" spans="1:6" ht="30" x14ac:dyDescent="0.25">
      <c r="A527" s="119" t="s">
        <v>599</v>
      </c>
      <c r="B527" s="120">
        <v>31111</v>
      </c>
      <c r="C527" s="119" t="s">
        <v>126</v>
      </c>
      <c r="D527" s="121">
        <v>1203645</v>
      </c>
      <c r="E527" s="121">
        <v>0</v>
      </c>
      <c r="F527" s="121">
        <f t="shared" si="15"/>
        <v>1203645</v>
      </c>
    </row>
    <row r="528" spans="1:6" x14ac:dyDescent="0.25">
      <c r="A528" s="133"/>
      <c r="B528" s="113">
        <v>3113</v>
      </c>
      <c r="C528" s="112" t="s">
        <v>127</v>
      </c>
      <c r="D528" s="114">
        <v>25000</v>
      </c>
      <c r="E528" s="114">
        <v>0</v>
      </c>
      <c r="F528" s="114">
        <f t="shared" si="15"/>
        <v>25000</v>
      </c>
    </row>
    <row r="529" spans="1:6" x14ac:dyDescent="0.25">
      <c r="A529" s="133" t="s">
        <v>600</v>
      </c>
      <c r="B529" s="120">
        <v>31131</v>
      </c>
      <c r="C529" s="119" t="s">
        <v>127</v>
      </c>
      <c r="D529" s="121">
        <v>25000</v>
      </c>
      <c r="E529" s="121">
        <v>0</v>
      </c>
      <c r="F529" s="121">
        <f t="shared" si="15"/>
        <v>25000</v>
      </c>
    </row>
    <row r="530" spans="1:6" x14ac:dyDescent="0.25">
      <c r="A530" s="133"/>
      <c r="B530" s="113">
        <v>3114</v>
      </c>
      <c r="C530" s="112" t="s">
        <v>128</v>
      </c>
      <c r="D530" s="114">
        <v>15000</v>
      </c>
      <c r="E530" s="114">
        <v>0</v>
      </c>
      <c r="F530" s="114">
        <f t="shared" si="15"/>
        <v>15000</v>
      </c>
    </row>
    <row r="531" spans="1:6" x14ac:dyDescent="0.25">
      <c r="A531" s="133" t="s">
        <v>601</v>
      </c>
      <c r="B531" s="120">
        <v>31141</v>
      </c>
      <c r="C531" s="119" t="s">
        <v>128</v>
      </c>
      <c r="D531" s="121">
        <v>15000</v>
      </c>
      <c r="E531" s="121">
        <v>0</v>
      </c>
      <c r="F531" s="121">
        <f t="shared" si="15"/>
        <v>15000</v>
      </c>
    </row>
    <row r="532" spans="1:6" x14ac:dyDescent="0.25">
      <c r="A532" s="119"/>
      <c r="B532" s="157">
        <v>312</v>
      </c>
      <c r="C532" s="158" t="s">
        <v>129</v>
      </c>
      <c r="D532" s="114">
        <f>D533</f>
        <v>50000</v>
      </c>
      <c r="E532" s="114">
        <v>0</v>
      </c>
      <c r="F532" s="114">
        <f t="shared" si="15"/>
        <v>50000</v>
      </c>
    </row>
    <row r="533" spans="1:6" x14ac:dyDescent="0.25">
      <c r="A533" s="119"/>
      <c r="B533" s="157">
        <v>3121</v>
      </c>
      <c r="C533" s="158" t="s">
        <v>129</v>
      </c>
      <c r="D533" s="114">
        <f>D539+D534+D535+D536+D537+D538</f>
        <v>50000</v>
      </c>
      <c r="E533" s="114">
        <v>0</v>
      </c>
      <c r="F533" s="114">
        <f t="shared" si="15"/>
        <v>50000</v>
      </c>
    </row>
    <row r="534" spans="1:6" x14ac:dyDescent="0.25">
      <c r="A534" s="133" t="s">
        <v>602</v>
      </c>
      <c r="B534" s="159">
        <v>31212</v>
      </c>
      <c r="C534" s="160" t="s">
        <v>522</v>
      </c>
      <c r="D534" s="121">
        <v>11000</v>
      </c>
      <c r="E534" s="121">
        <v>0</v>
      </c>
      <c r="F534" s="121">
        <f t="shared" si="15"/>
        <v>11000</v>
      </c>
    </row>
    <row r="535" spans="1:6" x14ac:dyDescent="0.25">
      <c r="A535" s="133" t="s">
        <v>603</v>
      </c>
      <c r="B535" s="159">
        <v>31213</v>
      </c>
      <c r="C535" s="160" t="s">
        <v>604</v>
      </c>
      <c r="D535" s="121">
        <v>20000</v>
      </c>
      <c r="E535" s="121">
        <v>0</v>
      </c>
      <c r="F535" s="121">
        <f t="shared" si="15"/>
        <v>20000</v>
      </c>
    </row>
    <row r="536" spans="1:6" x14ac:dyDescent="0.25">
      <c r="A536" s="133" t="s">
        <v>605</v>
      </c>
      <c r="B536" s="159">
        <v>31214</v>
      </c>
      <c r="C536" s="160" t="s">
        <v>606</v>
      </c>
      <c r="D536" s="121">
        <v>2000</v>
      </c>
      <c r="E536" s="121">
        <v>0</v>
      </c>
      <c r="F536" s="121">
        <f t="shared" si="15"/>
        <v>2000</v>
      </c>
    </row>
    <row r="537" spans="1:6" x14ac:dyDescent="0.25">
      <c r="A537" s="133" t="s">
        <v>607</v>
      </c>
      <c r="B537" s="159">
        <v>31215</v>
      </c>
      <c r="C537" s="160" t="s">
        <v>608</v>
      </c>
      <c r="D537" s="121">
        <v>0</v>
      </c>
      <c r="E537" s="121">
        <v>0</v>
      </c>
      <c r="F537" s="121">
        <f t="shared" si="15"/>
        <v>0</v>
      </c>
    </row>
    <row r="538" spans="1:6" x14ac:dyDescent="0.25">
      <c r="A538" s="133" t="s">
        <v>609</v>
      </c>
      <c r="B538" s="159">
        <v>31216</v>
      </c>
      <c r="C538" s="160" t="s">
        <v>610</v>
      </c>
      <c r="D538" s="121">
        <v>16500</v>
      </c>
      <c r="E538" s="121">
        <v>0</v>
      </c>
      <c r="F538" s="121">
        <f t="shared" si="15"/>
        <v>16500</v>
      </c>
    </row>
    <row r="539" spans="1:6" x14ac:dyDescent="0.25">
      <c r="A539" s="119" t="s">
        <v>611</v>
      </c>
      <c r="B539" s="159">
        <v>31219</v>
      </c>
      <c r="C539" s="160" t="s">
        <v>612</v>
      </c>
      <c r="D539" s="121">
        <v>500</v>
      </c>
      <c r="E539" s="121">
        <v>0</v>
      </c>
      <c r="F539" s="121">
        <f t="shared" si="15"/>
        <v>500</v>
      </c>
    </row>
    <row r="540" spans="1:6" x14ac:dyDescent="0.25">
      <c r="A540" s="119"/>
      <c r="B540" s="157">
        <v>313</v>
      </c>
      <c r="C540" s="158" t="s">
        <v>130</v>
      </c>
      <c r="D540" s="114">
        <f>D541</f>
        <v>200000</v>
      </c>
      <c r="E540" s="114">
        <v>0</v>
      </c>
      <c r="F540" s="114">
        <f t="shared" si="15"/>
        <v>200000</v>
      </c>
    </row>
    <row r="541" spans="1:6" x14ac:dyDescent="0.25">
      <c r="A541" s="119"/>
      <c r="B541" s="157">
        <v>3131</v>
      </c>
      <c r="C541" s="158" t="s">
        <v>130</v>
      </c>
      <c r="D541" s="114">
        <f>D542+D543</f>
        <v>200000</v>
      </c>
      <c r="E541" s="114">
        <v>0</v>
      </c>
      <c r="F541" s="114">
        <f t="shared" si="15"/>
        <v>200000</v>
      </c>
    </row>
    <row r="542" spans="1:6" x14ac:dyDescent="0.25">
      <c r="A542" s="119" t="s">
        <v>613</v>
      </c>
      <c r="B542" s="159">
        <v>31311</v>
      </c>
      <c r="C542" s="160" t="s">
        <v>614</v>
      </c>
      <c r="D542" s="121">
        <v>0</v>
      </c>
      <c r="E542" s="121">
        <v>0</v>
      </c>
      <c r="F542" s="121">
        <f t="shared" si="15"/>
        <v>0</v>
      </c>
    </row>
    <row r="543" spans="1:6" x14ac:dyDescent="0.25">
      <c r="A543" s="119" t="s">
        <v>615</v>
      </c>
      <c r="B543" s="159">
        <v>31321</v>
      </c>
      <c r="C543" s="160" t="s">
        <v>131</v>
      </c>
      <c r="D543" s="121">
        <v>200000</v>
      </c>
      <c r="E543" s="121">
        <v>0</v>
      </c>
      <c r="F543" s="121">
        <f t="shared" si="15"/>
        <v>200000</v>
      </c>
    </row>
    <row r="544" spans="1:6" x14ac:dyDescent="0.25">
      <c r="A544" s="112"/>
      <c r="B544" s="113">
        <v>32</v>
      </c>
      <c r="C544" s="112" t="s">
        <v>34</v>
      </c>
      <c r="D544" s="114">
        <f>D545+D554+D557+D563+D552</f>
        <v>4920</v>
      </c>
      <c r="E544" s="114">
        <v>0</v>
      </c>
      <c r="F544" s="114">
        <f t="shared" ref="F544:F607" si="18">D544+E544</f>
        <v>4920</v>
      </c>
    </row>
    <row r="545" spans="1:6" x14ac:dyDescent="0.25">
      <c r="A545" s="112"/>
      <c r="B545" s="113">
        <v>321</v>
      </c>
      <c r="C545" s="112" t="s">
        <v>133</v>
      </c>
      <c r="D545" s="114">
        <f>D546+D552</f>
        <v>150</v>
      </c>
      <c r="E545" s="114">
        <v>0</v>
      </c>
      <c r="F545" s="114">
        <f t="shared" si="18"/>
        <v>150</v>
      </c>
    </row>
    <row r="546" spans="1:6" x14ac:dyDescent="0.25">
      <c r="A546" s="112"/>
      <c r="B546" s="113">
        <v>3211</v>
      </c>
      <c r="C546" s="112" t="s">
        <v>134</v>
      </c>
      <c r="D546" s="114">
        <f>SUM(D547:D551)</f>
        <v>150</v>
      </c>
      <c r="E546" s="114">
        <v>0</v>
      </c>
      <c r="F546" s="114">
        <f t="shared" si="18"/>
        <v>150</v>
      </c>
    </row>
    <row r="547" spans="1:6" x14ac:dyDescent="0.25">
      <c r="A547" s="133" t="s">
        <v>616</v>
      </c>
      <c r="B547" s="120">
        <v>32111</v>
      </c>
      <c r="C547" s="119" t="s">
        <v>325</v>
      </c>
      <c r="D547" s="121">
        <v>100</v>
      </c>
      <c r="E547" s="121">
        <v>0</v>
      </c>
      <c r="F547" s="121">
        <f t="shared" si="18"/>
        <v>100</v>
      </c>
    </row>
    <row r="548" spans="1:6" x14ac:dyDescent="0.25">
      <c r="A548" s="133" t="s">
        <v>617</v>
      </c>
      <c r="B548" s="120">
        <v>32112</v>
      </c>
      <c r="C548" s="119" t="s">
        <v>327</v>
      </c>
      <c r="D548" s="121">
        <v>0</v>
      </c>
      <c r="E548" s="121">
        <v>0</v>
      </c>
      <c r="F548" s="121">
        <f t="shared" si="18"/>
        <v>0</v>
      </c>
    </row>
    <row r="549" spans="1:6" x14ac:dyDescent="0.25">
      <c r="A549" s="133" t="s">
        <v>618</v>
      </c>
      <c r="B549" s="120">
        <v>32113</v>
      </c>
      <c r="C549" s="119" t="s">
        <v>329</v>
      </c>
      <c r="D549" s="121">
        <v>0</v>
      </c>
      <c r="E549" s="121">
        <v>0</v>
      </c>
      <c r="F549" s="121">
        <f t="shared" si="18"/>
        <v>0</v>
      </c>
    </row>
    <row r="550" spans="1:6" x14ac:dyDescent="0.25">
      <c r="A550" s="133" t="s">
        <v>619</v>
      </c>
      <c r="B550" s="120">
        <v>32115</v>
      </c>
      <c r="C550" s="119" t="s">
        <v>333</v>
      </c>
      <c r="D550" s="121">
        <v>50</v>
      </c>
      <c r="E550" s="121">
        <v>0</v>
      </c>
      <c r="F550" s="121">
        <f t="shared" si="18"/>
        <v>50</v>
      </c>
    </row>
    <row r="551" spans="1:6" x14ac:dyDescent="0.25">
      <c r="A551" s="119" t="s">
        <v>589</v>
      </c>
      <c r="B551" s="120">
        <v>32119</v>
      </c>
      <c r="C551" s="119" t="s">
        <v>339</v>
      </c>
      <c r="D551" s="121">
        <v>0</v>
      </c>
      <c r="E551" s="121">
        <v>0</v>
      </c>
      <c r="F551" s="121">
        <f t="shared" si="18"/>
        <v>0</v>
      </c>
    </row>
    <row r="552" spans="1:6" x14ac:dyDescent="0.25">
      <c r="A552" s="112"/>
      <c r="B552" s="113">
        <v>3214</v>
      </c>
      <c r="C552" s="112" t="s">
        <v>137</v>
      </c>
      <c r="D552" s="114">
        <f>D553</f>
        <v>0</v>
      </c>
      <c r="E552" s="114">
        <v>0</v>
      </c>
      <c r="F552" s="114">
        <f t="shared" si="18"/>
        <v>0</v>
      </c>
    </row>
    <row r="553" spans="1:6" ht="30" x14ac:dyDescent="0.25">
      <c r="A553" s="133" t="s">
        <v>620</v>
      </c>
      <c r="B553" s="120">
        <v>32141</v>
      </c>
      <c r="C553" s="161" t="s">
        <v>349</v>
      </c>
      <c r="D553" s="121">
        <v>0</v>
      </c>
      <c r="E553" s="121">
        <v>0</v>
      </c>
      <c r="F553" s="121">
        <f t="shared" si="18"/>
        <v>0</v>
      </c>
    </row>
    <row r="554" spans="1:6" x14ac:dyDescent="0.25">
      <c r="A554" s="119"/>
      <c r="B554" s="144">
        <v>322</v>
      </c>
      <c r="C554" s="152" t="s">
        <v>138</v>
      </c>
      <c r="D554" s="146">
        <v>0</v>
      </c>
      <c r="E554" s="114">
        <v>0</v>
      </c>
      <c r="F554" s="114">
        <f t="shared" si="18"/>
        <v>0</v>
      </c>
    </row>
    <row r="555" spans="1:6" x14ac:dyDescent="0.25">
      <c r="A555" s="119"/>
      <c r="B555" s="144">
        <v>3222</v>
      </c>
      <c r="C555" s="152" t="s">
        <v>140</v>
      </c>
      <c r="D555" s="146">
        <v>0</v>
      </c>
      <c r="E555" s="114">
        <v>0</v>
      </c>
      <c r="F555" s="114">
        <f t="shared" si="18"/>
        <v>0</v>
      </c>
    </row>
    <row r="556" spans="1:6" x14ac:dyDescent="0.25">
      <c r="A556" s="119" t="s">
        <v>621</v>
      </c>
      <c r="B556" s="120">
        <v>32222</v>
      </c>
      <c r="C556" s="150" t="s">
        <v>364</v>
      </c>
      <c r="D556" s="121">
        <v>0</v>
      </c>
      <c r="E556" s="121">
        <v>0</v>
      </c>
      <c r="F556" s="121">
        <f t="shared" si="18"/>
        <v>0</v>
      </c>
    </row>
    <row r="557" spans="1:6" x14ac:dyDescent="0.25">
      <c r="A557" s="112"/>
      <c r="B557" s="113">
        <v>323</v>
      </c>
      <c r="C557" s="112" t="s">
        <v>145</v>
      </c>
      <c r="D557" s="114">
        <f>D558+D561</f>
        <v>70</v>
      </c>
      <c r="E557" s="114">
        <v>0</v>
      </c>
      <c r="F557" s="114">
        <f t="shared" si="18"/>
        <v>70</v>
      </c>
    </row>
    <row r="558" spans="1:6" x14ac:dyDescent="0.25">
      <c r="A558" s="112"/>
      <c r="B558" s="113">
        <v>3237</v>
      </c>
      <c r="C558" s="112" t="s">
        <v>152</v>
      </c>
      <c r="D558" s="114">
        <f>D559+D560</f>
        <v>70</v>
      </c>
      <c r="E558" s="114">
        <v>0</v>
      </c>
      <c r="F558" s="114">
        <f t="shared" si="18"/>
        <v>70</v>
      </c>
    </row>
    <row r="559" spans="1:6" x14ac:dyDescent="0.25">
      <c r="A559" s="133" t="s">
        <v>622</v>
      </c>
      <c r="B559" s="120">
        <v>32371</v>
      </c>
      <c r="C559" s="119" t="s">
        <v>623</v>
      </c>
      <c r="D559" s="121">
        <v>70</v>
      </c>
      <c r="E559" s="121">
        <v>0</v>
      </c>
      <c r="F559" s="121">
        <f t="shared" si="18"/>
        <v>70</v>
      </c>
    </row>
    <row r="560" spans="1:6" x14ac:dyDescent="0.25">
      <c r="A560" s="119" t="s">
        <v>624</v>
      </c>
      <c r="B560" s="120">
        <v>32379</v>
      </c>
      <c r="C560" s="119" t="s">
        <v>438</v>
      </c>
      <c r="D560" s="121">
        <v>0</v>
      </c>
      <c r="E560" s="121">
        <v>0</v>
      </c>
      <c r="F560" s="121">
        <f t="shared" si="18"/>
        <v>0</v>
      </c>
    </row>
    <row r="561" spans="1:6" x14ac:dyDescent="0.25">
      <c r="A561" s="112"/>
      <c r="B561" s="113">
        <v>3239</v>
      </c>
      <c r="C561" s="112" t="s">
        <v>154</v>
      </c>
      <c r="D561" s="114">
        <v>0</v>
      </c>
      <c r="E561" s="114">
        <v>0</v>
      </c>
      <c r="F561" s="114">
        <f t="shared" si="18"/>
        <v>0</v>
      </c>
    </row>
    <row r="562" spans="1:6" x14ac:dyDescent="0.25">
      <c r="A562" s="119" t="s">
        <v>625</v>
      </c>
      <c r="B562" s="120">
        <v>32399</v>
      </c>
      <c r="C562" s="119" t="s">
        <v>448</v>
      </c>
      <c r="D562" s="121">
        <v>0</v>
      </c>
      <c r="E562" s="121">
        <v>0</v>
      </c>
      <c r="F562" s="121">
        <f t="shared" si="18"/>
        <v>0</v>
      </c>
    </row>
    <row r="563" spans="1:6" x14ac:dyDescent="0.25">
      <c r="A563" s="119"/>
      <c r="B563" s="113">
        <v>329</v>
      </c>
      <c r="C563" s="112" t="s">
        <v>155</v>
      </c>
      <c r="D563" s="114">
        <f>D566+D569+D564</f>
        <v>4700</v>
      </c>
      <c r="E563" s="114">
        <v>0</v>
      </c>
      <c r="F563" s="114">
        <f t="shared" si="18"/>
        <v>4700</v>
      </c>
    </row>
    <row r="564" spans="1:6" x14ac:dyDescent="0.25">
      <c r="A564" s="119"/>
      <c r="B564" s="113">
        <v>3293</v>
      </c>
      <c r="C564" s="112" t="s">
        <v>158</v>
      </c>
      <c r="D564" s="114">
        <v>0</v>
      </c>
      <c r="E564" s="114">
        <v>0</v>
      </c>
      <c r="F564" s="114">
        <f t="shared" si="18"/>
        <v>0</v>
      </c>
    </row>
    <row r="565" spans="1:6" x14ac:dyDescent="0.25">
      <c r="A565" s="119" t="s">
        <v>626</v>
      </c>
      <c r="B565" s="120">
        <v>32931</v>
      </c>
      <c r="C565" s="119" t="s">
        <v>158</v>
      </c>
      <c r="D565" s="121">
        <v>0</v>
      </c>
      <c r="E565" s="121">
        <v>0</v>
      </c>
      <c r="F565" s="121">
        <f t="shared" si="18"/>
        <v>0</v>
      </c>
    </row>
    <row r="566" spans="1:6" x14ac:dyDescent="0.25">
      <c r="A566" s="119"/>
      <c r="B566" s="113">
        <v>3295</v>
      </c>
      <c r="C566" s="112" t="s">
        <v>160</v>
      </c>
      <c r="D566" s="114">
        <f>D567+D568</f>
        <v>4200</v>
      </c>
      <c r="E566" s="114">
        <v>0</v>
      </c>
      <c r="F566" s="114">
        <f t="shared" si="18"/>
        <v>4200</v>
      </c>
    </row>
    <row r="567" spans="1:6" x14ac:dyDescent="0.25">
      <c r="A567" s="119" t="s">
        <v>627</v>
      </c>
      <c r="B567" s="120">
        <v>32952</v>
      </c>
      <c r="C567" s="119" t="s">
        <v>628</v>
      </c>
      <c r="D567" s="121">
        <v>100</v>
      </c>
      <c r="E567" s="121">
        <v>0</v>
      </c>
      <c r="F567" s="121">
        <f t="shared" si="18"/>
        <v>100</v>
      </c>
    </row>
    <row r="568" spans="1:6" ht="30" x14ac:dyDescent="0.25">
      <c r="A568" s="119" t="s">
        <v>629</v>
      </c>
      <c r="B568" s="120">
        <v>32955</v>
      </c>
      <c r="C568" s="119" t="s">
        <v>630</v>
      </c>
      <c r="D568" s="121">
        <v>4100</v>
      </c>
      <c r="E568" s="121">
        <v>0</v>
      </c>
      <c r="F568" s="121">
        <f t="shared" si="18"/>
        <v>4100</v>
      </c>
    </row>
    <row r="569" spans="1:6" x14ac:dyDescent="0.25">
      <c r="A569" s="112"/>
      <c r="B569" s="113">
        <v>3299</v>
      </c>
      <c r="C569" s="112" t="s">
        <v>155</v>
      </c>
      <c r="D569" s="114">
        <f>D570</f>
        <v>500</v>
      </c>
      <c r="E569" s="114">
        <v>0</v>
      </c>
      <c r="F569" s="114">
        <f t="shared" si="18"/>
        <v>500</v>
      </c>
    </row>
    <row r="570" spans="1:6" x14ac:dyDescent="0.25">
      <c r="A570" s="119" t="s">
        <v>631</v>
      </c>
      <c r="B570" s="120">
        <v>32999</v>
      </c>
      <c r="C570" s="119" t="s">
        <v>155</v>
      </c>
      <c r="D570" s="121">
        <v>500</v>
      </c>
      <c r="E570" s="121">
        <v>0</v>
      </c>
      <c r="F570" s="121">
        <f t="shared" si="18"/>
        <v>500</v>
      </c>
    </row>
    <row r="571" spans="1:6" x14ac:dyDescent="0.25">
      <c r="A571" s="119"/>
      <c r="B571" s="113">
        <v>38</v>
      </c>
      <c r="C571" s="112" t="s">
        <v>74</v>
      </c>
      <c r="D571" s="114">
        <v>435</v>
      </c>
      <c r="E571" s="114">
        <v>0</v>
      </c>
      <c r="F571" s="114">
        <f t="shared" si="18"/>
        <v>435</v>
      </c>
    </row>
    <row r="572" spans="1:6" x14ac:dyDescent="0.25">
      <c r="A572" s="119"/>
      <c r="B572" s="113">
        <v>381</v>
      </c>
      <c r="C572" s="112" t="s">
        <v>185</v>
      </c>
      <c r="D572" s="114">
        <v>435</v>
      </c>
      <c r="E572" s="114">
        <v>0</v>
      </c>
      <c r="F572" s="114">
        <f t="shared" si="18"/>
        <v>435</v>
      </c>
    </row>
    <row r="573" spans="1:6" x14ac:dyDescent="0.25">
      <c r="A573" s="119"/>
      <c r="B573" s="113">
        <v>3812</v>
      </c>
      <c r="C573" s="112" t="s">
        <v>186</v>
      </c>
      <c r="D573" s="114">
        <v>435</v>
      </c>
      <c r="E573" s="114">
        <v>0</v>
      </c>
      <c r="F573" s="114">
        <f t="shared" si="18"/>
        <v>435</v>
      </c>
    </row>
    <row r="574" spans="1:6" x14ac:dyDescent="0.25">
      <c r="A574" s="119" t="s">
        <v>632</v>
      </c>
      <c r="B574" s="120">
        <v>38129</v>
      </c>
      <c r="C574" s="119" t="s">
        <v>576</v>
      </c>
      <c r="D574" s="121">
        <v>435</v>
      </c>
      <c r="E574" s="121">
        <v>0</v>
      </c>
      <c r="F574" s="121">
        <f t="shared" si="18"/>
        <v>435</v>
      </c>
    </row>
    <row r="575" spans="1:6" x14ac:dyDescent="0.25">
      <c r="A575" s="112"/>
      <c r="B575" s="113">
        <v>4</v>
      </c>
      <c r="C575" s="112" t="s">
        <v>35</v>
      </c>
      <c r="D575" s="114">
        <f>D576+D580</f>
        <v>1000</v>
      </c>
      <c r="E575" s="114">
        <v>0</v>
      </c>
      <c r="F575" s="114">
        <f t="shared" si="18"/>
        <v>1000</v>
      </c>
    </row>
    <row r="576" spans="1:6" ht="30" x14ac:dyDescent="0.25">
      <c r="A576" s="112"/>
      <c r="B576" s="113">
        <v>41</v>
      </c>
      <c r="C576" s="112" t="s">
        <v>36</v>
      </c>
      <c r="D576" s="114">
        <v>0</v>
      </c>
      <c r="E576" s="114">
        <v>0</v>
      </c>
      <c r="F576" s="114">
        <f t="shared" si="18"/>
        <v>0</v>
      </c>
    </row>
    <row r="577" spans="1:6" x14ac:dyDescent="0.25">
      <c r="A577" s="112"/>
      <c r="B577" s="113">
        <v>412</v>
      </c>
      <c r="C577" s="112" t="s">
        <v>512</v>
      </c>
      <c r="D577" s="114">
        <v>0</v>
      </c>
      <c r="E577" s="114">
        <v>0</v>
      </c>
      <c r="F577" s="114">
        <f t="shared" si="18"/>
        <v>0</v>
      </c>
    </row>
    <row r="578" spans="1:6" x14ac:dyDescent="0.25">
      <c r="A578" s="112"/>
      <c r="B578" s="113">
        <v>4123</v>
      </c>
      <c r="C578" s="112" t="s">
        <v>422</v>
      </c>
      <c r="D578" s="114">
        <v>0</v>
      </c>
      <c r="E578" s="114">
        <v>0</v>
      </c>
      <c r="F578" s="114">
        <f t="shared" si="18"/>
        <v>0</v>
      </c>
    </row>
    <row r="579" spans="1:6" x14ac:dyDescent="0.25">
      <c r="A579" s="119" t="s">
        <v>633</v>
      </c>
      <c r="B579" s="120">
        <v>41231</v>
      </c>
      <c r="C579" s="119" t="s">
        <v>422</v>
      </c>
      <c r="D579" s="114">
        <v>0</v>
      </c>
      <c r="E579" s="114">
        <v>0</v>
      </c>
      <c r="F579" s="114">
        <f t="shared" si="18"/>
        <v>0</v>
      </c>
    </row>
    <row r="580" spans="1:6" x14ac:dyDescent="0.25">
      <c r="A580" s="112"/>
      <c r="B580" s="113">
        <v>42</v>
      </c>
      <c r="C580" s="112" t="s">
        <v>75</v>
      </c>
      <c r="D580" s="114">
        <f>D581+D585</f>
        <v>1000</v>
      </c>
      <c r="E580" s="114">
        <v>0</v>
      </c>
      <c r="F580" s="114">
        <f t="shared" si="18"/>
        <v>1000</v>
      </c>
    </row>
    <row r="581" spans="1:6" x14ac:dyDescent="0.25">
      <c r="A581" s="112"/>
      <c r="B581" s="113">
        <v>422</v>
      </c>
      <c r="C581" s="112" t="s">
        <v>170</v>
      </c>
      <c r="D581" s="114">
        <v>0</v>
      </c>
      <c r="E581" s="114">
        <v>0</v>
      </c>
      <c r="F581" s="114">
        <f t="shared" si="18"/>
        <v>0</v>
      </c>
    </row>
    <row r="582" spans="1:6" x14ac:dyDescent="0.25">
      <c r="A582" s="112"/>
      <c r="B582" s="113">
        <v>4227</v>
      </c>
      <c r="C582" s="112" t="s">
        <v>173</v>
      </c>
      <c r="D582" s="114">
        <v>0</v>
      </c>
      <c r="E582" s="114">
        <v>0</v>
      </c>
      <c r="F582" s="114">
        <f t="shared" si="18"/>
        <v>0</v>
      </c>
    </row>
    <row r="583" spans="1:6" x14ac:dyDescent="0.25">
      <c r="A583" s="119" t="s">
        <v>634</v>
      </c>
      <c r="B583" s="120">
        <v>42271</v>
      </c>
      <c r="C583" s="119" t="s">
        <v>485</v>
      </c>
      <c r="D583" s="121">
        <v>0</v>
      </c>
      <c r="E583" s="121">
        <v>0</v>
      </c>
      <c r="F583" s="121">
        <f t="shared" si="18"/>
        <v>0</v>
      </c>
    </row>
    <row r="584" spans="1:6" x14ac:dyDescent="0.25">
      <c r="A584" s="119" t="s">
        <v>635</v>
      </c>
      <c r="B584" s="120">
        <v>42273</v>
      </c>
      <c r="C584" s="119" t="s">
        <v>487</v>
      </c>
      <c r="D584" s="121">
        <v>0</v>
      </c>
      <c r="E584" s="121">
        <v>0</v>
      </c>
      <c r="F584" s="121">
        <f t="shared" si="18"/>
        <v>0</v>
      </c>
    </row>
    <row r="585" spans="1:6" ht="30" x14ac:dyDescent="0.25">
      <c r="A585" s="119"/>
      <c r="B585" s="113">
        <v>424</v>
      </c>
      <c r="C585" s="112" t="s">
        <v>174</v>
      </c>
      <c r="D585" s="114">
        <f>D586</f>
        <v>1000</v>
      </c>
      <c r="E585" s="114">
        <v>0</v>
      </c>
      <c r="F585" s="114">
        <f t="shared" si="18"/>
        <v>1000</v>
      </c>
    </row>
    <row r="586" spans="1:6" x14ac:dyDescent="0.25">
      <c r="A586" s="119"/>
      <c r="B586" s="113">
        <v>4241</v>
      </c>
      <c r="C586" s="112" t="s">
        <v>175</v>
      </c>
      <c r="D586" s="114">
        <f>D587</f>
        <v>1000</v>
      </c>
      <c r="E586" s="114">
        <v>0</v>
      </c>
      <c r="F586" s="114">
        <f t="shared" si="18"/>
        <v>1000</v>
      </c>
    </row>
    <row r="587" spans="1:6" x14ac:dyDescent="0.25">
      <c r="A587" s="119" t="s">
        <v>636</v>
      </c>
      <c r="B587" s="120">
        <v>42411</v>
      </c>
      <c r="C587" s="119" t="s">
        <v>175</v>
      </c>
      <c r="D587" s="121">
        <v>1000</v>
      </c>
      <c r="E587" s="121">
        <v>0</v>
      </c>
      <c r="F587" s="121">
        <f t="shared" si="18"/>
        <v>1000</v>
      </c>
    </row>
    <row r="588" spans="1:6" x14ac:dyDescent="0.25">
      <c r="A588" s="119"/>
      <c r="B588" s="113">
        <v>9</v>
      </c>
      <c r="C588" s="112" t="s">
        <v>66</v>
      </c>
      <c r="D588" s="114">
        <v>0</v>
      </c>
      <c r="E588" s="114">
        <v>0</v>
      </c>
      <c r="F588" s="114">
        <f t="shared" si="18"/>
        <v>0</v>
      </c>
    </row>
    <row r="589" spans="1:6" x14ac:dyDescent="0.25">
      <c r="A589" s="119"/>
      <c r="B589" s="113">
        <v>92</v>
      </c>
      <c r="C589" s="112" t="s">
        <v>67</v>
      </c>
      <c r="D589" s="114">
        <v>0</v>
      </c>
      <c r="E589" s="114">
        <v>0</v>
      </c>
      <c r="F589" s="114">
        <f t="shared" si="18"/>
        <v>0</v>
      </c>
    </row>
    <row r="590" spans="1:6" x14ac:dyDescent="0.25">
      <c r="A590" s="119"/>
      <c r="B590" s="113">
        <v>922</v>
      </c>
      <c r="C590" s="119" t="s">
        <v>256</v>
      </c>
      <c r="D590" s="114">
        <v>0</v>
      </c>
      <c r="E590" s="114">
        <v>0</v>
      </c>
      <c r="F590" s="114">
        <f t="shared" si="18"/>
        <v>0</v>
      </c>
    </row>
    <row r="591" spans="1:6" x14ac:dyDescent="0.25">
      <c r="A591" s="119"/>
      <c r="B591" s="113">
        <v>9222</v>
      </c>
      <c r="C591" s="112" t="s">
        <v>518</v>
      </c>
      <c r="D591" s="114">
        <v>0</v>
      </c>
      <c r="E591" s="114">
        <v>0</v>
      </c>
      <c r="F591" s="114">
        <f t="shared" si="18"/>
        <v>0</v>
      </c>
    </row>
    <row r="592" spans="1:6" x14ac:dyDescent="0.25">
      <c r="A592" s="119" t="s">
        <v>637</v>
      </c>
      <c r="B592" s="120">
        <v>92221</v>
      </c>
      <c r="C592" s="119" t="s">
        <v>520</v>
      </c>
      <c r="D592" s="121">
        <v>0</v>
      </c>
      <c r="E592" s="121">
        <v>0</v>
      </c>
      <c r="F592" s="121">
        <f t="shared" si="18"/>
        <v>0</v>
      </c>
    </row>
    <row r="593" spans="1:6" x14ac:dyDescent="0.25">
      <c r="A593" s="109" t="s">
        <v>237</v>
      </c>
      <c r="B593" s="110" t="s">
        <v>114</v>
      </c>
      <c r="C593" s="109" t="s">
        <v>638</v>
      </c>
      <c r="D593" s="111">
        <f>SUM(D594+D643)</f>
        <v>12000</v>
      </c>
      <c r="E593" s="111">
        <f>SUM(E594+E643)</f>
        <v>0</v>
      </c>
      <c r="F593" s="111">
        <f t="shared" si="18"/>
        <v>12000</v>
      </c>
    </row>
    <row r="594" spans="1:6" x14ac:dyDescent="0.25">
      <c r="A594" s="112"/>
      <c r="B594" s="113">
        <v>3</v>
      </c>
      <c r="C594" s="112" t="s">
        <v>32</v>
      </c>
      <c r="D594" s="114">
        <f>D595</f>
        <v>6200</v>
      </c>
      <c r="E594" s="114">
        <v>0</v>
      </c>
      <c r="F594" s="114">
        <f t="shared" si="18"/>
        <v>6200</v>
      </c>
    </row>
    <row r="595" spans="1:6" x14ac:dyDescent="0.25">
      <c r="A595" s="112"/>
      <c r="B595" s="113">
        <v>32</v>
      </c>
      <c r="C595" s="112" t="s">
        <v>34</v>
      </c>
      <c r="D595" s="114">
        <f>D596+D607+D619+D629+D632</f>
        <v>6200</v>
      </c>
      <c r="E595" s="114">
        <v>0</v>
      </c>
      <c r="F595" s="114">
        <f t="shared" si="18"/>
        <v>6200</v>
      </c>
    </row>
    <row r="596" spans="1:6" x14ac:dyDescent="0.25">
      <c r="A596" s="112"/>
      <c r="B596" s="113">
        <v>321</v>
      </c>
      <c r="C596" s="112" t="s">
        <v>133</v>
      </c>
      <c r="D596" s="114">
        <v>0</v>
      </c>
      <c r="E596" s="114">
        <v>0</v>
      </c>
      <c r="F596" s="114">
        <f t="shared" si="18"/>
        <v>0</v>
      </c>
    </row>
    <row r="597" spans="1:6" x14ac:dyDescent="0.25">
      <c r="A597" s="112"/>
      <c r="B597" s="113">
        <v>3211</v>
      </c>
      <c r="C597" s="112" t="s">
        <v>134</v>
      </c>
      <c r="D597" s="114">
        <f>D602+D598+D599+D600+D601</f>
        <v>0</v>
      </c>
      <c r="E597" s="114">
        <v>0</v>
      </c>
      <c r="F597" s="114">
        <f t="shared" si="18"/>
        <v>0</v>
      </c>
    </row>
    <row r="598" spans="1:6" x14ac:dyDescent="0.25">
      <c r="A598" s="133" t="s">
        <v>639</v>
      </c>
      <c r="B598" s="120">
        <v>32111</v>
      </c>
      <c r="C598" s="119" t="s">
        <v>325</v>
      </c>
      <c r="D598" s="121">
        <v>0</v>
      </c>
      <c r="E598" s="121">
        <v>0</v>
      </c>
      <c r="F598" s="121">
        <f t="shared" si="18"/>
        <v>0</v>
      </c>
    </row>
    <row r="599" spans="1:6" x14ac:dyDescent="0.25">
      <c r="A599" s="133" t="s">
        <v>640</v>
      </c>
      <c r="B599" s="120">
        <v>32112</v>
      </c>
      <c r="C599" s="119" t="s">
        <v>327</v>
      </c>
      <c r="D599" s="121">
        <v>0</v>
      </c>
      <c r="E599" s="121">
        <v>0</v>
      </c>
      <c r="F599" s="121">
        <f t="shared" si="18"/>
        <v>0</v>
      </c>
    </row>
    <row r="600" spans="1:6" x14ac:dyDescent="0.25">
      <c r="A600" s="133" t="s">
        <v>641</v>
      </c>
      <c r="B600" s="120">
        <v>32113</v>
      </c>
      <c r="C600" s="119" t="s">
        <v>329</v>
      </c>
      <c r="D600" s="121">
        <v>0</v>
      </c>
      <c r="E600" s="121">
        <v>0</v>
      </c>
      <c r="F600" s="121">
        <f t="shared" si="18"/>
        <v>0</v>
      </c>
    </row>
    <row r="601" spans="1:6" x14ac:dyDescent="0.25">
      <c r="A601" s="133" t="s">
        <v>642</v>
      </c>
      <c r="B601" s="120">
        <v>32115</v>
      </c>
      <c r="C601" s="119" t="s">
        <v>333</v>
      </c>
      <c r="D601" s="121">
        <v>0</v>
      </c>
      <c r="E601" s="121">
        <v>0</v>
      </c>
      <c r="F601" s="121">
        <f t="shared" si="18"/>
        <v>0</v>
      </c>
    </row>
    <row r="602" spans="1:6" x14ac:dyDescent="0.25">
      <c r="A602" s="133" t="s">
        <v>643</v>
      </c>
      <c r="B602" s="120">
        <v>32119</v>
      </c>
      <c r="C602" s="119" t="s">
        <v>339</v>
      </c>
      <c r="D602" s="121">
        <v>0</v>
      </c>
      <c r="E602" s="121">
        <v>0</v>
      </c>
      <c r="F602" s="121">
        <f t="shared" si="18"/>
        <v>0</v>
      </c>
    </row>
    <row r="603" spans="1:6" x14ac:dyDescent="0.25">
      <c r="A603" s="112"/>
      <c r="B603" s="113">
        <v>3213</v>
      </c>
      <c r="C603" s="112" t="s">
        <v>343</v>
      </c>
      <c r="D603" s="114">
        <v>0</v>
      </c>
      <c r="E603" s="114">
        <v>0</v>
      </c>
      <c r="F603" s="114">
        <f t="shared" si="18"/>
        <v>0</v>
      </c>
    </row>
    <row r="604" spans="1:6" x14ac:dyDescent="0.25">
      <c r="A604" s="119" t="s">
        <v>644</v>
      </c>
      <c r="B604" s="120">
        <v>32132</v>
      </c>
      <c r="C604" s="119" t="s">
        <v>347</v>
      </c>
      <c r="D604" s="121">
        <v>0</v>
      </c>
      <c r="E604" s="121">
        <v>0</v>
      </c>
      <c r="F604" s="121">
        <f t="shared" si="18"/>
        <v>0</v>
      </c>
    </row>
    <row r="605" spans="1:6" x14ac:dyDescent="0.25">
      <c r="A605" s="112"/>
      <c r="B605" s="113">
        <v>3214</v>
      </c>
      <c r="C605" s="112" t="s">
        <v>137</v>
      </c>
      <c r="D605" s="114">
        <f>D606</f>
        <v>0</v>
      </c>
      <c r="E605" s="114">
        <v>0</v>
      </c>
      <c r="F605" s="114">
        <f t="shared" si="18"/>
        <v>0</v>
      </c>
    </row>
    <row r="606" spans="1:6" ht="30" x14ac:dyDescent="0.25">
      <c r="A606" s="133" t="s">
        <v>645</v>
      </c>
      <c r="B606" s="120">
        <v>32141</v>
      </c>
      <c r="C606" s="161" t="s">
        <v>349</v>
      </c>
      <c r="D606" s="121">
        <v>0</v>
      </c>
      <c r="E606" s="121">
        <v>0</v>
      </c>
      <c r="F606" s="121">
        <f t="shared" si="18"/>
        <v>0</v>
      </c>
    </row>
    <row r="607" spans="1:6" x14ac:dyDescent="0.25">
      <c r="A607" s="112"/>
      <c r="B607" s="113">
        <v>322</v>
      </c>
      <c r="C607" s="112" t="s">
        <v>138</v>
      </c>
      <c r="D607" s="114">
        <f>D608+D610+D613+D616</f>
        <v>6200</v>
      </c>
      <c r="E607" s="114">
        <v>0</v>
      </c>
      <c r="F607" s="114">
        <f t="shared" si="18"/>
        <v>6200</v>
      </c>
    </row>
    <row r="608" spans="1:6" x14ac:dyDescent="0.25">
      <c r="A608" s="112"/>
      <c r="B608" s="113">
        <v>3221</v>
      </c>
      <c r="C608" s="112" t="s">
        <v>350</v>
      </c>
      <c r="D608" s="114">
        <f>D609</f>
        <v>200</v>
      </c>
      <c r="E608" s="114">
        <v>0</v>
      </c>
      <c r="F608" s="114">
        <f t="shared" ref="F608:F671" si="19">D608+E608</f>
        <v>200</v>
      </c>
    </row>
    <row r="609" spans="1:6" x14ac:dyDescent="0.25">
      <c r="A609" s="119" t="s">
        <v>646</v>
      </c>
      <c r="B609" s="120">
        <v>32219</v>
      </c>
      <c r="C609" s="119" t="s">
        <v>360</v>
      </c>
      <c r="D609" s="121">
        <v>200</v>
      </c>
      <c r="E609" s="121">
        <v>0</v>
      </c>
      <c r="F609" s="121">
        <f t="shared" si="19"/>
        <v>200</v>
      </c>
    </row>
    <row r="610" spans="1:6" x14ac:dyDescent="0.25">
      <c r="A610" s="119"/>
      <c r="B610" s="113">
        <v>3222</v>
      </c>
      <c r="C610" s="112" t="s">
        <v>140</v>
      </c>
      <c r="D610" s="114">
        <f>D612+D611</f>
        <v>1500</v>
      </c>
      <c r="E610" s="114">
        <v>0</v>
      </c>
      <c r="F610" s="114">
        <f t="shared" si="19"/>
        <v>1500</v>
      </c>
    </row>
    <row r="611" spans="1:6" x14ac:dyDescent="0.25">
      <c r="A611" s="133" t="s">
        <v>647</v>
      </c>
      <c r="B611" s="120">
        <v>32221</v>
      </c>
      <c r="C611" s="119" t="s">
        <v>362</v>
      </c>
      <c r="D611" s="121">
        <v>0</v>
      </c>
      <c r="E611" s="121">
        <v>0</v>
      </c>
      <c r="F611" s="121">
        <f t="shared" si="19"/>
        <v>0</v>
      </c>
    </row>
    <row r="612" spans="1:6" ht="30" x14ac:dyDescent="0.25">
      <c r="A612" s="119" t="s">
        <v>648</v>
      </c>
      <c r="B612" s="120">
        <v>32222</v>
      </c>
      <c r="C612" s="119" t="s">
        <v>364</v>
      </c>
      <c r="D612" s="121">
        <v>1500</v>
      </c>
      <c r="E612" s="121">
        <v>0</v>
      </c>
      <c r="F612" s="121">
        <f t="shared" si="19"/>
        <v>1500</v>
      </c>
    </row>
    <row r="613" spans="1:6" x14ac:dyDescent="0.25">
      <c r="A613" s="119"/>
      <c r="B613" s="113">
        <v>3224</v>
      </c>
      <c r="C613" s="112" t="s">
        <v>505</v>
      </c>
      <c r="D613" s="114">
        <f>D615+D614</f>
        <v>4500</v>
      </c>
      <c r="E613" s="114">
        <v>0</v>
      </c>
      <c r="F613" s="114">
        <f t="shared" si="19"/>
        <v>4500</v>
      </c>
    </row>
    <row r="614" spans="1:6" ht="30" x14ac:dyDescent="0.25">
      <c r="A614" s="133" t="s">
        <v>649</v>
      </c>
      <c r="B614" s="120">
        <v>32242</v>
      </c>
      <c r="C614" s="119" t="s">
        <v>379</v>
      </c>
      <c r="D614" s="121">
        <v>4500</v>
      </c>
      <c r="E614" s="114">
        <v>0</v>
      </c>
      <c r="F614" s="114">
        <f t="shared" si="19"/>
        <v>4500</v>
      </c>
    </row>
    <row r="615" spans="1:6" ht="30" x14ac:dyDescent="0.25">
      <c r="A615" s="119" t="s">
        <v>650</v>
      </c>
      <c r="B615" s="120">
        <v>32244</v>
      </c>
      <c r="C615" s="119" t="s">
        <v>651</v>
      </c>
      <c r="D615" s="121">
        <v>0</v>
      </c>
      <c r="E615" s="121">
        <v>0</v>
      </c>
      <c r="F615" s="121">
        <f t="shared" si="19"/>
        <v>0</v>
      </c>
    </row>
    <row r="616" spans="1:6" x14ac:dyDescent="0.25">
      <c r="A616" s="119"/>
      <c r="B616" s="113">
        <v>3225</v>
      </c>
      <c r="C616" s="112" t="s">
        <v>384</v>
      </c>
      <c r="D616" s="114">
        <f>D617</f>
        <v>0</v>
      </c>
      <c r="E616" s="114">
        <v>0</v>
      </c>
      <c r="F616" s="114">
        <f t="shared" si="19"/>
        <v>0</v>
      </c>
    </row>
    <row r="617" spans="1:6" x14ac:dyDescent="0.25">
      <c r="A617" s="119" t="s">
        <v>652</v>
      </c>
      <c r="B617" s="120">
        <v>32251</v>
      </c>
      <c r="C617" s="119" t="s">
        <v>143</v>
      </c>
      <c r="D617" s="121">
        <v>0</v>
      </c>
      <c r="E617" s="121">
        <v>0</v>
      </c>
      <c r="F617" s="121">
        <f t="shared" si="19"/>
        <v>0</v>
      </c>
    </row>
    <row r="618" spans="1:6" x14ac:dyDescent="0.25">
      <c r="A618" s="133" t="s">
        <v>653</v>
      </c>
      <c r="B618" s="120">
        <v>32252</v>
      </c>
      <c r="C618" s="119" t="s">
        <v>544</v>
      </c>
      <c r="D618" s="121">
        <v>0</v>
      </c>
      <c r="E618" s="121">
        <v>0</v>
      </c>
      <c r="F618" s="121">
        <f t="shared" si="19"/>
        <v>0</v>
      </c>
    </row>
    <row r="619" spans="1:6" x14ac:dyDescent="0.25">
      <c r="A619" s="112"/>
      <c r="B619" s="113">
        <v>323</v>
      </c>
      <c r="C619" s="112" t="s">
        <v>145</v>
      </c>
      <c r="D619" s="114">
        <f>D622+D627+D620</f>
        <v>0</v>
      </c>
      <c r="E619" s="114">
        <v>0</v>
      </c>
      <c r="F619" s="114">
        <f t="shared" si="19"/>
        <v>0</v>
      </c>
    </row>
    <row r="620" spans="1:6" x14ac:dyDescent="0.25">
      <c r="A620" s="112"/>
      <c r="B620" s="113">
        <v>3231</v>
      </c>
      <c r="C620" s="112" t="s">
        <v>146</v>
      </c>
      <c r="D620" s="114">
        <f>D621</f>
        <v>0</v>
      </c>
      <c r="E620" s="114">
        <v>0</v>
      </c>
      <c r="F620" s="114">
        <f t="shared" si="19"/>
        <v>0</v>
      </c>
    </row>
    <row r="621" spans="1:6" x14ac:dyDescent="0.25">
      <c r="A621" s="119" t="s">
        <v>654</v>
      </c>
      <c r="B621" s="120">
        <v>32319</v>
      </c>
      <c r="C621" s="119" t="s">
        <v>394</v>
      </c>
      <c r="D621" s="121">
        <v>0</v>
      </c>
      <c r="E621" s="121">
        <v>0</v>
      </c>
      <c r="F621" s="121">
        <f t="shared" si="19"/>
        <v>0</v>
      </c>
    </row>
    <row r="622" spans="1:6" x14ac:dyDescent="0.25">
      <c r="A622" s="112"/>
      <c r="B622" s="113">
        <v>3232</v>
      </c>
      <c r="C622" s="112" t="s">
        <v>395</v>
      </c>
      <c r="D622" s="114">
        <f>D626</f>
        <v>0</v>
      </c>
      <c r="E622" s="114">
        <v>0</v>
      </c>
      <c r="F622" s="114">
        <f t="shared" si="19"/>
        <v>0</v>
      </c>
    </row>
    <row r="623" spans="1:6" ht="30" x14ac:dyDescent="0.25">
      <c r="A623" s="133" t="s">
        <v>655</v>
      </c>
      <c r="B623" s="120">
        <v>32321</v>
      </c>
      <c r="C623" s="119" t="s">
        <v>397</v>
      </c>
      <c r="D623" s="121">
        <v>0</v>
      </c>
      <c r="E623" s="114">
        <v>0</v>
      </c>
      <c r="F623" s="114">
        <f t="shared" si="19"/>
        <v>0</v>
      </c>
    </row>
    <row r="624" spans="1:6" ht="30" x14ac:dyDescent="0.25">
      <c r="A624" s="133" t="s">
        <v>656</v>
      </c>
      <c r="B624" s="120">
        <v>32322</v>
      </c>
      <c r="C624" s="119" t="s">
        <v>399</v>
      </c>
      <c r="D624" s="121">
        <v>0</v>
      </c>
      <c r="E624" s="114">
        <v>0</v>
      </c>
      <c r="F624" s="114">
        <f t="shared" si="19"/>
        <v>0</v>
      </c>
    </row>
    <row r="625" spans="1:6" ht="30" x14ac:dyDescent="0.25">
      <c r="A625" s="133" t="s">
        <v>657</v>
      </c>
      <c r="B625" s="120">
        <v>32323</v>
      </c>
      <c r="C625" s="119" t="s">
        <v>401</v>
      </c>
      <c r="D625" s="121">
        <v>0</v>
      </c>
      <c r="E625" s="114">
        <v>0</v>
      </c>
      <c r="F625" s="114">
        <f t="shared" si="19"/>
        <v>0</v>
      </c>
    </row>
    <row r="626" spans="1:6" x14ac:dyDescent="0.25">
      <c r="A626" s="119" t="s">
        <v>658</v>
      </c>
      <c r="B626" s="120">
        <v>32329</v>
      </c>
      <c r="C626" s="119" t="s">
        <v>552</v>
      </c>
      <c r="D626" s="121">
        <v>0</v>
      </c>
      <c r="E626" s="121">
        <v>0</v>
      </c>
      <c r="F626" s="121">
        <f t="shared" si="19"/>
        <v>0</v>
      </c>
    </row>
    <row r="627" spans="1:6" x14ac:dyDescent="0.25">
      <c r="A627" s="112"/>
      <c r="B627" s="113">
        <v>3235</v>
      </c>
      <c r="C627" s="112" t="s">
        <v>150</v>
      </c>
      <c r="D627" s="114">
        <f>D628</f>
        <v>0</v>
      </c>
      <c r="E627" s="114">
        <v>0</v>
      </c>
      <c r="F627" s="114">
        <f t="shared" si="19"/>
        <v>0</v>
      </c>
    </row>
    <row r="628" spans="1:6" x14ac:dyDescent="0.25">
      <c r="A628" s="119" t="s">
        <v>659</v>
      </c>
      <c r="B628" s="120">
        <v>32359</v>
      </c>
      <c r="C628" s="119" t="s">
        <v>660</v>
      </c>
      <c r="D628" s="121">
        <v>0</v>
      </c>
      <c r="E628" s="121">
        <v>0</v>
      </c>
      <c r="F628" s="121">
        <f t="shared" si="19"/>
        <v>0</v>
      </c>
    </row>
    <row r="629" spans="1:6" x14ac:dyDescent="0.25">
      <c r="A629" s="112"/>
      <c r="B629" s="113">
        <v>324</v>
      </c>
      <c r="C629" s="112" t="s">
        <v>183</v>
      </c>
      <c r="D629" s="114">
        <v>0</v>
      </c>
      <c r="E629" s="114">
        <v>0</v>
      </c>
      <c r="F629" s="114">
        <f t="shared" si="19"/>
        <v>0</v>
      </c>
    </row>
    <row r="630" spans="1:6" x14ac:dyDescent="0.25">
      <c r="A630" s="112"/>
      <c r="B630" s="113">
        <v>3241</v>
      </c>
      <c r="C630" s="112" t="s">
        <v>183</v>
      </c>
      <c r="D630" s="114">
        <v>0</v>
      </c>
      <c r="E630" s="114">
        <v>0</v>
      </c>
      <c r="F630" s="114">
        <f t="shared" si="19"/>
        <v>0</v>
      </c>
    </row>
    <row r="631" spans="1:6" x14ac:dyDescent="0.25">
      <c r="A631" s="119" t="s">
        <v>661</v>
      </c>
      <c r="B631" s="120">
        <v>32412</v>
      </c>
      <c r="C631" s="119" t="s">
        <v>564</v>
      </c>
      <c r="D631" s="121">
        <v>0</v>
      </c>
      <c r="E631" s="121">
        <v>0</v>
      </c>
      <c r="F631" s="121">
        <f t="shared" si="19"/>
        <v>0</v>
      </c>
    </row>
    <row r="632" spans="1:6" x14ac:dyDescent="0.25">
      <c r="A632" s="112"/>
      <c r="B632" s="113">
        <v>329</v>
      </c>
      <c r="C632" s="112" t="s">
        <v>155</v>
      </c>
      <c r="D632" s="114">
        <f>SUM(D633+D637)</f>
        <v>0</v>
      </c>
      <c r="E632" s="114">
        <v>0</v>
      </c>
      <c r="F632" s="114">
        <f t="shared" si="19"/>
        <v>0</v>
      </c>
    </row>
    <row r="633" spans="1:6" x14ac:dyDescent="0.25">
      <c r="A633" s="112"/>
      <c r="B633" s="113">
        <v>3292</v>
      </c>
      <c r="C633" s="112" t="s">
        <v>157</v>
      </c>
      <c r="D633" s="114">
        <f>D634+D635+D636</f>
        <v>0</v>
      </c>
      <c r="E633" s="114">
        <v>0</v>
      </c>
      <c r="F633" s="114">
        <f t="shared" si="19"/>
        <v>0</v>
      </c>
    </row>
    <row r="634" spans="1:6" ht="30" x14ac:dyDescent="0.25">
      <c r="A634" s="119" t="s">
        <v>662</v>
      </c>
      <c r="B634" s="120">
        <v>32921</v>
      </c>
      <c r="C634" s="119" t="s">
        <v>454</v>
      </c>
      <c r="D634" s="121">
        <v>0</v>
      </c>
      <c r="E634" s="121">
        <v>0</v>
      </c>
      <c r="F634" s="121">
        <f t="shared" si="19"/>
        <v>0</v>
      </c>
    </row>
    <row r="635" spans="1:6" x14ac:dyDescent="0.25">
      <c r="A635" s="119" t="s">
        <v>663</v>
      </c>
      <c r="B635" s="120">
        <v>32922</v>
      </c>
      <c r="C635" s="119" t="s">
        <v>456</v>
      </c>
      <c r="D635" s="121">
        <v>0</v>
      </c>
      <c r="E635" s="121">
        <v>0</v>
      </c>
      <c r="F635" s="121">
        <f t="shared" si="19"/>
        <v>0</v>
      </c>
    </row>
    <row r="636" spans="1:6" x14ac:dyDescent="0.25">
      <c r="A636" s="119" t="s">
        <v>664</v>
      </c>
      <c r="B636" s="120">
        <v>32923</v>
      </c>
      <c r="C636" s="119" t="s">
        <v>458</v>
      </c>
      <c r="D636" s="121">
        <v>0</v>
      </c>
      <c r="E636" s="121">
        <v>0</v>
      </c>
      <c r="F636" s="121">
        <f t="shared" si="19"/>
        <v>0</v>
      </c>
    </row>
    <row r="637" spans="1:6" x14ac:dyDescent="0.25">
      <c r="A637" s="112"/>
      <c r="B637" s="113">
        <v>3299</v>
      </c>
      <c r="C637" s="112" t="s">
        <v>155</v>
      </c>
      <c r="D637" s="114">
        <f>D638</f>
        <v>0</v>
      </c>
      <c r="E637" s="114">
        <v>0</v>
      </c>
      <c r="F637" s="114">
        <f t="shared" si="19"/>
        <v>0</v>
      </c>
    </row>
    <row r="638" spans="1:6" x14ac:dyDescent="0.25">
      <c r="A638" s="119" t="s">
        <v>665</v>
      </c>
      <c r="B638" s="120">
        <v>32999</v>
      </c>
      <c r="C638" s="119" t="s">
        <v>155</v>
      </c>
      <c r="D638" s="121">
        <v>0</v>
      </c>
      <c r="E638" s="121">
        <v>0</v>
      </c>
      <c r="F638" s="121">
        <f t="shared" si="19"/>
        <v>0</v>
      </c>
    </row>
    <row r="639" spans="1:6" x14ac:dyDescent="0.25">
      <c r="A639" s="119"/>
      <c r="B639" s="113">
        <v>34</v>
      </c>
      <c r="C639" s="112" t="s">
        <v>90</v>
      </c>
      <c r="D639" s="114">
        <f t="shared" ref="D639:D641" si="20">D640</f>
        <v>0</v>
      </c>
      <c r="E639" s="114">
        <v>0</v>
      </c>
      <c r="F639" s="114">
        <f t="shared" si="19"/>
        <v>0</v>
      </c>
    </row>
    <row r="640" spans="1:6" x14ac:dyDescent="0.25">
      <c r="A640" s="119"/>
      <c r="B640" s="113">
        <v>343</v>
      </c>
      <c r="C640" s="112" t="s">
        <v>163</v>
      </c>
      <c r="D640" s="114">
        <f t="shared" si="20"/>
        <v>0</v>
      </c>
      <c r="E640" s="114">
        <v>0</v>
      </c>
      <c r="F640" s="114">
        <f t="shared" si="19"/>
        <v>0</v>
      </c>
    </row>
    <row r="641" spans="1:6" x14ac:dyDescent="0.25">
      <c r="A641" s="119"/>
      <c r="B641" s="113">
        <v>3431</v>
      </c>
      <c r="C641" s="112" t="s">
        <v>164</v>
      </c>
      <c r="D641" s="114">
        <f t="shared" si="20"/>
        <v>0</v>
      </c>
      <c r="E641" s="114">
        <v>0</v>
      </c>
      <c r="F641" s="114">
        <f t="shared" si="19"/>
        <v>0</v>
      </c>
    </row>
    <row r="642" spans="1:6" x14ac:dyDescent="0.25">
      <c r="A642" s="119" t="s">
        <v>666</v>
      </c>
      <c r="B642" s="120">
        <v>34311</v>
      </c>
      <c r="C642" s="119" t="s">
        <v>469</v>
      </c>
      <c r="D642" s="121">
        <v>0</v>
      </c>
      <c r="E642" s="121">
        <v>0</v>
      </c>
      <c r="F642" s="121">
        <f t="shared" si="19"/>
        <v>0</v>
      </c>
    </row>
    <row r="643" spans="1:6" x14ac:dyDescent="0.25">
      <c r="A643" s="119"/>
      <c r="B643" s="113">
        <v>4</v>
      </c>
      <c r="C643" s="112" t="s">
        <v>35</v>
      </c>
      <c r="D643" s="114">
        <f>D644</f>
        <v>5800</v>
      </c>
      <c r="E643" s="114">
        <v>0</v>
      </c>
      <c r="F643" s="114">
        <f t="shared" si="19"/>
        <v>5800</v>
      </c>
    </row>
    <row r="644" spans="1:6" x14ac:dyDescent="0.25">
      <c r="A644" s="119"/>
      <c r="B644" s="113">
        <v>42</v>
      </c>
      <c r="C644" s="112" t="s">
        <v>75</v>
      </c>
      <c r="D644" s="114">
        <f>D645+D648+D659</f>
        <v>5800</v>
      </c>
      <c r="E644" s="114">
        <v>0</v>
      </c>
      <c r="F644" s="114">
        <f t="shared" si="19"/>
        <v>5800</v>
      </c>
    </row>
    <row r="645" spans="1:6" x14ac:dyDescent="0.25">
      <c r="A645" s="119"/>
      <c r="B645" s="113">
        <v>421</v>
      </c>
      <c r="C645" s="112" t="s">
        <v>168</v>
      </c>
      <c r="D645" s="114">
        <f t="shared" ref="D645:D646" si="21">D646</f>
        <v>0</v>
      </c>
      <c r="E645" s="114">
        <v>0</v>
      </c>
      <c r="F645" s="114">
        <f t="shared" si="19"/>
        <v>0</v>
      </c>
    </row>
    <row r="646" spans="1:6" x14ac:dyDescent="0.25">
      <c r="A646" s="119"/>
      <c r="B646" s="113">
        <v>4212</v>
      </c>
      <c r="C646" s="112" t="s">
        <v>169</v>
      </c>
      <c r="D646" s="114">
        <f t="shared" si="21"/>
        <v>0</v>
      </c>
      <c r="E646" s="114">
        <v>0</v>
      </c>
      <c r="F646" s="114">
        <f t="shared" si="19"/>
        <v>0</v>
      </c>
    </row>
    <row r="647" spans="1:6" x14ac:dyDescent="0.25">
      <c r="A647" s="119" t="s">
        <v>667</v>
      </c>
      <c r="B647" s="120">
        <v>42129</v>
      </c>
      <c r="C647" s="119" t="s">
        <v>577</v>
      </c>
      <c r="D647" s="121">
        <v>0</v>
      </c>
      <c r="E647" s="121">
        <v>0</v>
      </c>
      <c r="F647" s="121">
        <f t="shared" si="19"/>
        <v>0</v>
      </c>
    </row>
    <row r="648" spans="1:6" x14ac:dyDescent="0.25">
      <c r="A648" s="119"/>
      <c r="B648" s="113">
        <v>422</v>
      </c>
      <c r="C648" s="112" t="s">
        <v>487</v>
      </c>
      <c r="D648" s="114">
        <f>D656+D649+D654+D652</f>
        <v>5800</v>
      </c>
      <c r="E648" s="114">
        <v>0</v>
      </c>
      <c r="F648" s="114">
        <f t="shared" si="19"/>
        <v>5800</v>
      </c>
    </row>
    <row r="649" spans="1:6" x14ac:dyDescent="0.25">
      <c r="A649" s="119"/>
      <c r="B649" s="113">
        <v>4221</v>
      </c>
      <c r="C649" s="112" t="s">
        <v>171</v>
      </c>
      <c r="D649" s="114">
        <f>D650+D651</f>
        <v>0</v>
      </c>
      <c r="E649" s="114">
        <v>0</v>
      </c>
      <c r="F649" s="114">
        <f t="shared" si="19"/>
        <v>0</v>
      </c>
    </row>
    <row r="650" spans="1:6" x14ac:dyDescent="0.25">
      <c r="A650" s="119" t="s">
        <v>668</v>
      </c>
      <c r="B650" s="120">
        <v>42211</v>
      </c>
      <c r="C650" s="119" t="s">
        <v>497</v>
      </c>
      <c r="D650" s="121">
        <v>0</v>
      </c>
      <c r="E650" s="121">
        <v>0</v>
      </c>
      <c r="F650" s="121">
        <f t="shared" si="19"/>
        <v>0</v>
      </c>
    </row>
    <row r="651" spans="1:6" ht="30" x14ac:dyDescent="0.25">
      <c r="A651" s="119" t="s">
        <v>669</v>
      </c>
      <c r="B651" s="120">
        <v>42212</v>
      </c>
      <c r="C651" s="119" t="s">
        <v>580</v>
      </c>
      <c r="D651" s="121">
        <v>0</v>
      </c>
      <c r="E651" s="121">
        <v>0</v>
      </c>
      <c r="F651" s="121">
        <f t="shared" si="19"/>
        <v>0</v>
      </c>
    </row>
    <row r="652" spans="1:6" x14ac:dyDescent="0.25">
      <c r="A652" s="119"/>
      <c r="B652" s="113">
        <v>4222</v>
      </c>
      <c r="C652" s="112" t="s">
        <v>670</v>
      </c>
      <c r="D652" s="114">
        <f>D653</f>
        <v>2800</v>
      </c>
      <c r="E652" s="114">
        <v>0</v>
      </c>
      <c r="F652" s="114">
        <f t="shared" si="19"/>
        <v>2800</v>
      </c>
    </row>
    <row r="653" spans="1:6" x14ac:dyDescent="0.25">
      <c r="A653" s="133" t="s">
        <v>671</v>
      </c>
      <c r="B653" s="120">
        <v>42222</v>
      </c>
      <c r="C653" s="119" t="s">
        <v>672</v>
      </c>
      <c r="D653" s="121">
        <v>2800</v>
      </c>
      <c r="E653" s="121">
        <v>0</v>
      </c>
      <c r="F653" s="121">
        <f t="shared" si="19"/>
        <v>2800</v>
      </c>
    </row>
    <row r="654" spans="1:6" x14ac:dyDescent="0.25">
      <c r="A654" s="119"/>
      <c r="B654" s="113">
        <v>4223</v>
      </c>
      <c r="C654" s="112" t="s">
        <v>673</v>
      </c>
      <c r="D654" s="114">
        <f>D655</f>
        <v>3000</v>
      </c>
      <c r="E654" s="114">
        <v>0</v>
      </c>
      <c r="F654" s="114">
        <f t="shared" si="19"/>
        <v>3000</v>
      </c>
    </row>
    <row r="655" spans="1:6" x14ac:dyDescent="0.25">
      <c r="A655" s="133" t="s">
        <v>674</v>
      </c>
      <c r="B655" s="120">
        <v>42231</v>
      </c>
      <c r="C655" s="119" t="s">
        <v>189</v>
      </c>
      <c r="D655" s="121">
        <v>3000</v>
      </c>
      <c r="E655" s="121">
        <v>0</v>
      </c>
      <c r="F655" s="121">
        <f t="shared" si="19"/>
        <v>3000</v>
      </c>
    </row>
    <row r="656" spans="1:6" x14ac:dyDescent="0.25">
      <c r="A656" s="119"/>
      <c r="B656" s="113">
        <v>4227</v>
      </c>
      <c r="C656" s="112" t="s">
        <v>173</v>
      </c>
      <c r="D656" s="114">
        <f>D658+D657</f>
        <v>0</v>
      </c>
      <c r="E656" s="114">
        <v>0</v>
      </c>
      <c r="F656" s="114">
        <f t="shared" si="19"/>
        <v>0</v>
      </c>
    </row>
    <row r="657" spans="1:6" x14ac:dyDescent="0.25">
      <c r="A657" s="119" t="s">
        <v>675</v>
      </c>
      <c r="B657" s="120">
        <v>42271</v>
      </c>
      <c r="C657" s="119" t="s">
        <v>676</v>
      </c>
      <c r="D657" s="121">
        <v>0</v>
      </c>
      <c r="E657" s="121">
        <v>0</v>
      </c>
      <c r="F657" s="121">
        <f t="shared" si="19"/>
        <v>0</v>
      </c>
    </row>
    <row r="658" spans="1:6" x14ac:dyDescent="0.25">
      <c r="A658" s="119" t="s">
        <v>677</v>
      </c>
      <c r="B658" s="120">
        <v>42273</v>
      </c>
      <c r="C658" s="119" t="s">
        <v>487</v>
      </c>
      <c r="D658" s="121">
        <v>0</v>
      </c>
      <c r="E658" s="121">
        <v>0</v>
      </c>
      <c r="F658" s="121">
        <f t="shared" si="19"/>
        <v>0</v>
      </c>
    </row>
    <row r="659" spans="1:6" ht="30" x14ac:dyDescent="0.25">
      <c r="A659" s="119"/>
      <c r="B659" s="113">
        <v>424</v>
      </c>
      <c r="C659" s="112" t="s">
        <v>174</v>
      </c>
      <c r="D659" s="114">
        <f t="shared" ref="D659:D660" si="22">D660</f>
        <v>0</v>
      </c>
      <c r="E659" s="114">
        <v>0</v>
      </c>
      <c r="F659" s="114">
        <f t="shared" si="19"/>
        <v>0</v>
      </c>
    </row>
    <row r="660" spans="1:6" x14ac:dyDescent="0.25">
      <c r="A660" s="119"/>
      <c r="B660" s="113">
        <v>4241</v>
      </c>
      <c r="C660" s="112" t="s">
        <v>175</v>
      </c>
      <c r="D660" s="114">
        <f t="shared" si="22"/>
        <v>0</v>
      </c>
      <c r="E660" s="114">
        <v>0</v>
      </c>
      <c r="F660" s="114">
        <f t="shared" si="19"/>
        <v>0</v>
      </c>
    </row>
    <row r="661" spans="1:6" x14ac:dyDescent="0.25">
      <c r="A661" s="119" t="s">
        <v>678</v>
      </c>
      <c r="B661" s="120">
        <v>424110</v>
      </c>
      <c r="C661" s="119" t="s">
        <v>175</v>
      </c>
      <c r="D661" s="121">
        <v>0</v>
      </c>
      <c r="E661" s="121">
        <v>0</v>
      </c>
      <c r="F661" s="121">
        <f t="shared" si="19"/>
        <v>0</v>
      </c>
    </row>
    <row r="662" spans="1:6" x14ac:dyDescent="0.25">
      <c r="A662" s="119"/>
      <c r="B662" s="113">
        <v>9</v>
      </c>
      <c r="C662" s="112" t="s">
        <v>66</v>
      </c>
      <c r="D662" s="114">
        <f t="shared" ref="D662:D665" si="23">D663</f>
        <v>0</v>
      </c>
      <c r="E662" s="114">
        <v>0</v>
      </c>
      <c r="F662" s="114">
        <f t="shared" si="19"/>
        <v>0</v>
      </c>
    </row>
    <row r="663" spans="1:6" x14ac:dyDescent="0.25">
      <c r="A663" s="119"/>
      <c r="B663" s="113">
        <v>92</v>
      </c>
      <c r="C663" s="112" t="s">
        <v>67</v>
      </c>
      <c r="D663" s="114">
        <f t="shared" si="23"/>
        <v>0</v>
      </c>
      <c r="E663" s="114">
        <v>0</v>
      </c>
      <c r="F663" s="114">
        <f t="shared" si="19"/>
        <v>0</v>
      </c>
    </row>
    <row r="664" spans="1:6" x14ac:dyDescent="0.25">
      <c r="A664" s="119"/>
      <c r="B664" s="113">
        <v>922</v>
      </c>
      <c r="C664" s="119" t="s">
        <v>256</v>
      </c>
      <c r="D664" s="114">
        <f t="shared" si="23"/>
        <v>0</v>
      </c>
      <c r="E664" s="114">
        <v>0</v>
      </c>
      <c r="F664" s="114">
        <f t="shared" si="19"/>
        <v>0</v>
      </c>
    </row>
    <row r="665" spans="1:6" x14ac:dyDescent="0.25">
      <c r="A665" s="119"/>
      <c r="B665" s="113">
        <v>9222</v>
      </c>
      <c r="C665" s="112" t="s">
        <v>518</v>
      </c>
      <c r="D665" s="114">
        <f t="shared" si="23"/>
        <v>0</v>
      </c>
      <c r="E665" s="114">
        <v>0</v>
      </c>
      <c r="F665" s="114">
        <f t="shared" si="19"/>
        <v>0</v>
      </c>
    </row>
    <row r="666" spans="1:6" x14ac:dyDescent="0.25">
      <c r="A666" s="119" t="s">
        <v>679</v>
      </c>
      <c r="B666" s="120">
        <v>92221</v>
      </c>
      <c r="C666" s="119" t="s">
        <v>520</v>
      </c>
      <c r="D666" s="121">
        <v>0</v>
      </c>
      <c r="E666" s="121">
        <v>0</v>
      </c>
      <c r="F666" s="121">
        <f t="shared" si="19"/>
        <v>0</v>
      </c>
    </row>
    <row r="667" spans="1:6" x14ac:dyDescent="0.25">
      <c r="A667" s="109" t="s">
        <v>237</v>
      </c>
      <c r="B667" s="110" t="s">
        <v>116</v>
      </c>
      <c r="C667" s="109" t="s">
        <v>304</v>
      </c>
      <c r="D667" s="111">
        <f>D668+D714</f>
        <v>28000</v>
      </c>
      <c r="E667" s="111">
        <f>E668+E714</f>
        <v>0</v>
      </c>
      <c r="F667" s="111">
        <f t="shared" si="19"/>
        <v>28000</v>
      </c>
    </row>
    <row r="668" spans="1:6" x14ac:dyDescent="0.25">
      <c r="A668" s="112"/>
      <c r="B668" s="113">
        <v>3</v>
      </c>
      <c r="C668" s="112" t="s">
        <v>32</v>
      </c>
      <c r="D668" s="114">
        <f>D669+D676</f>
        <v>25000</v>
      </c>
      <c r="E668" s="114">
        <v>0</v>
      </c>
      <c r="F668" s="114">
        <f t="shared" si="19"/>
        <v>25000</v>
      </c>
    </row>
    <row r="669" spans="1:6" x14ac:dyDescent="0.25">
      <c r="A669" s="112"/>
      <c r="B669" s="113">
        <v>31</v>
      </c>
      <c r="C669" s="112" t="s">
        <v>33</v>
      </c>
      <c r="D669" s="114">
        <f>D671+D679</f>
        <v>0</v>
      </c>
      <c r="E669" s="114">
        <v>0</v>
      </c>
      <c r="F669" s="114">
        <f t="shared" si="19"/>
        <v>0</v>
      </c>
    </row>
    <row r="670" spans="1:6" x14ac:dyDescent="0.25">
      <c r="A670" s="112"/>
      <c r="B670" s="113">
        <v>311</v>
      </c>
      <c r="C670" s="112" t="s">
        <v>125</v>
      </c>
      <c r="D670" s="114">
        <f>D671+D675</f>
        <v>0</v>
      </c>
      <c r="E670" s="114">
        <v>0</v>
      </c>
      <c r="F670" s="114">
        <f t="shared" si="19"/>
        <v>0</v>
      </c>
    </row>
    <row r="671" spans="1:6" x14ac:dyDescent="0.25">
      <c r="A671" s="112"/>
      <c r="B671" s="113">
        <v>3111</v>
      </c>
      <c r="C671" s="112" t="s">
        <v>598</v>
      </c>
      <c r="D671" s="114">
        <f>D672+D675</f>
        <v>0</v>
      </c>
      <c r="E671" s="114">
        <v>0</v>
      </c>
      <c r="F671" s="114">
        <f t="shared" si="19"/>
        <v>0</v>
      </c>
    </row>
    <row r="672" spans="1:6" x14ac:dyDescent="0.25">
      <c r="A672" s="119" t="s">
        <v>680</v>
      </c>
      <c r="B672" s="120">
        <v>31111</v>
      </c>
      <c r="C672" s="119" t="s">
        <v>126</v>
      </c>
      <c r="D672" s="121">
        <v>0</v>
      </c>
      <c r="E672" s="121">
        <v>0</v>
      </c>
      <c r="F672" s="121">
        <f t="shared" ref="F672:F727" si="24">D672+E672</f>
        <v>0</v>
      </c>
    </row>
    <row r="673" spans="1:6" x14ac:dyDescent="0.25">
      <c r="A673" s="119"/>
      <c r="B673" s="157">
        <v>313</v>
      </c>
      <c r="C673" s="158" t="s">
        <v>130</v>
      </c>
      <c r="D673" s="114">
        <v>0</v>
      </c>
      <c r="E673" s="114">
        <v>0</v>
      </c>
      <c r="F673" s="114">
        <f t="shared" si="24"/>
        <v>0</v>
      </c>
    </row>
    <row r="674" spans="1:6" x14ac:dyDescent="0.25">
      <c r="A674" s="119"/>
      <c r="B674" s="157">
        <v>3131</v>
      </c>
      <c r="C674" s="158" t="s">
        <v>130</v>
      </c>
      <c r="D674" s="114">
        <v>0</v>
      </c>
      <c r="E674" s="114">
        <v>0</v>
      </c>
      <c r="F674" s="114">
        <f t="shared" si="24"/>
        <v>0</v>
      </c>
    </row>
    <row r="675" spans="1:6" x14ac:dyDescent="0.25">
      <c r="A675" s="119" t="s">
        <v>681</v>
      </c>
      <c r="B675" s="159">
        <v>31321</v>
      </c>
      <c r="C675" s="160" t="s">
        <v>131</v>
      </c>
      <c r="D675" s="121">
        <v>0</v>
      </c>
      <c r="E675" s="121">
        <v>0</v>
      </c>
      <c r="F675" s="121">
        <f t="shared" si="24"/>
        <v>0</v>
      </c>
    </row>
    <row r="676" spans="1:6" x14ac:dyDescent="0.25">
      <c r="A676" s="119"/>
      <c r="B676" s="157">
        <v>32</v>
      </c>
      <c r="C676" s="112" t="s">
        <v>34</v>
      </c>
      <c r="D676" s="114">
        <f>D677+D682+D693+D704+D707</f>
        <v>25000</v>
      </c>
      <c r="E676" s="114">
        <v>0</v>
      </c>
      <c r="F676" s="114">
        <f t="shared" si="24"/>
        <v>25000</v>
      </c>
    </row>
    <row r="677" spans="1:6" x14ac:dyDescent="0.25">
      <c r="A677" s="119"/>
      <c r="B677" s="113">
        <v>321</v>
      </c>
      <c r="C677" s="112" t="s">
        <v>133</v>
      </c>
      <c r="D677" s="114">
        <f>D678+D680</f>
        <v>5850</v>
      </c>
      <c r="E677" s="114">
        <v>0</v>
      </c>
      <c r="F677" s="114">
        <f t="shared" si="24"/>
        <v>5850</v>
      </c>
    </row>
    <row r="678" spans="1:6" x14ac:dyDescent="0.25">
      <c r="A678" s="112"/>
      <c r="B678" s="113">
        <v>3211</v>
      </c>
      <c r="C678" s="112" t="s">
        <v>134</v>
      </c>
      <c r="D678" s="114">
        <v>0</v>
      </c>
      <c r="E678" s="114">
        <v>0</v>
      </c>
      <c r="F678" s="114">
        <f t="shared" si="24"/>
        <v>0</v>
      </c>
    </row>
    <row r="679" spans="1:6" x14ac:dyDescent="0.25">
      <c r="A679" s="119" t="s">
        <v>682</v>
      </c>
      <c r="B679" s="120">
        <v>32119</v>
      </c>
      <c r="C679" s="119" t="s">
        <v>339</v>
      </c>
      <c r="D679" s="121">
        <v>0</v>
      </c>
      <c r="E679" s="121">
        <v>0</v>
      </c>
      <c r="F679" s="121">
        <f t="shared" si="24"/>
        <v>0</v>
      </c>
    </row>
    <row r="680" spans="1:6" x14ac:dyDescent="0.25">
      <c r="A680" s="119"/>
      <c r="B680" s="113">
        <v>3213</v>
      </c>
      <c r="C680" s="112" t="s">
        <v>343</v>
      </c>
      <c r="D680" s="114">
        <f>D681</f>
        <v>5850</v>
      </c>
      <c r="E680" s="114">
        <v>0</v>
      </c>
      <c r="F680" s="114">
        <f t="shared" si="24"/>
        <v>5850</v>
      </c>
    </row>
    <row r="681" spans="1:6" x14ac:dyDescent="0.25">
      <c r="A681" s="119" t="s">
        <v>683</v>
      </c>
      <c r="B681" s="120">
        <v>32131</v>
      </c>
      <c r="C681" s="119" t="s">
        <v>345</v>
      </c>
      <c r="D681" s="121">
        <v>5850</v>
      </c>
      <c r="E681" s="121">
        <v>0</v>
      </c>
      <c r="F681" s="121">
        <f t="shared" si="24"/>
        <v>5850</v>
      </c>
    </row>
    <row r="682" spans="1:6" x14ac:dyDescent="0.25">
      <c r="A682" s="112"/>
      <c r="B682" s="113">
        <v>322</v>
      </c>
      <c r="C682" s="112" t="s">
        <v>138</v>
      </c>
      <c r="D682" s="114">
        <f>D683+D687+D691+D685</f>
        <v>1600</v>
      </c>
      <c r="E682" s="114">
        <v>0</v>
      </c>
      <c r="F682" s="114">
        <f t="shared" si="24"/>
        <v>1600</v>
      </c>
    </row>
    <row r="683" spans="1:6" x14ac:dyDescent="0.25">
      <c r="A683" s="112"/>
      <c r="B683" s="113">
        <v>3221</v>
      </c>
      <c r="C683" s="112" t="s">
        <v>350</v>
      </c>
      <c r="D683" s="114">
        <f>D684</f>
        <v>100</v>
      </c>
      <c r="E683" s="114">
        <v>0</v>
      </c>
      <c r="F683" s="114">
        <f t="shared" si="24"/>
        <v>100</v>
      </c>
    </row>
    <row r="684" spans="1:6" x14ac:dyDescent="0.25">
      <c r="A684" s="119" t="s">
        <v>684</v>
      </c>
      <c r="B684" s="120">
        <v>32211</v>
      </c>
      <c r="C684" s="119" t="s">
        <v>352</v>
      </c>
      <c r="D684" s="121">
        <v>100</v>
      </c>
      <c r="E684" s="121">
        <v>0</v>
      </c>
      <c r="F684" s="121">
        <f t="shared" si="24"/>
        <v>100</v>
      </c>
    </row>
    <row r="685" spans="1:6" x14ac:dyDescent="0.25">
      <c r="A685" s="119"/>
      <c r="B685" s="113">
        <v>3222</v>
      </c>
      <c r="C685" s="112" t="s">
        <v>140</v>
      </c>
      <c r="D685" s="114">
        <f>D686</f>
        <v>400</v>
      </c>
      <c r="E685" s="114">
        <v>0</v>
      </c>
      <c r="F685" s="114">
        <f t="shared" si="24"/>
        <v>400</v>
      </c>
    </row>
    <row r="686" spans="1:6" x14ac:dyDescent="0.25">
      <c r="A686" s="119" t="s">
        <v>685</v>
      </c>
      <c r="B686" s="120">
        <v>322220</v>
      </c>
      <c r="C686" s="119" t="s">
        <v>364</v>
      </c>
      <c r="D686" s="121">
        <v>400</v>
      </c>
      <c r="E686" s="121">
        <v>0</v>
      </c>
      <c r="F686" s="121">
        <f t="shared" si="24"/>
        <v>400</v>
      </c>
    </row>
    <row r="687" spans="1:6" x14ac:dyDescent="0.25">
      <c r="A687" s="119"/>
      <c r="B687" s="113">
        <v>3223</v>
      </c>
      <c r="C687" s="112" t="s">
        <v>141</v>
      </c>
      <c r="D687" s="114">
        <f>D688</f>
        <v>1000</v>
      </c>
      <c r="E687" s="114">
        <v>0</v>
      </c>
      <c r="F687" s="114">
        <f t="shared" si="24"/>
        <v>1000</v>
      </c>
    </row>
    <row r="688" spans="1:6" x14ac:dyDescent="0.25">
      <c r="A688" s="119" t="s">
        <v>686</v>
      </c>
      <c r="B688" s="120">
        <v>32234</v>
      </c>
      <c r="C688" s="119" t="s">
        <v>372</v>
      </c>
      <c r="D688" s="121">
        <v>1000</v>
      </c>
      <c r="E688" s="121">
        <v>0</v>
      </c>
      <c r="F688" s="121">
        <f t="shared" si="24"/>
        <v>1000</v>
      </c>
    </row>
    <row r="689" spans="1:6" x14ac:dyDescent="0.25">
      <c r="A689" s="112"/>
      <c r="B689" s="113">
        <v>3224</v>
      </c>
      <c r="C689" s="112" t="s">
        <v>505</v>
      </c>
      <c r="D689" s="114">
        <v>0</v>
      </c>
      <c r="E689" s="114">
        <v>0</v>
      </c>
      <c r="F689" s="114">
        <f t="shared" si="24"/>
        <v>0</v>
      </c>
    </row>
    <row r="690" spans="1:6" ht="30" x14ac:dyDescent="0.25">
      <c r="A690" s="133" t="s">
        <v>687</v>
      </c>
      <c r="B690" s="120">
        <v>32242</v>
      </c>
      <c r="C690" s="119" t="s">
        <v>379</v>
      </c>
      <c r="D690" s="121">
        <v>0</v>
      </c>
      <c r="E690" s="114">
        <v>0</v>
      </c>
      <c r="F690" s="114">
        <f t="shared" si="24"/>
        <v>0</v>
      </c>
    </row>
    <row r="691" spans="1:6" x14ac:dyDescent="0.25">
      <c r="A691" s="119"/>
      <c r="B691" s="113">
        <v>3225</v>
      </c>
      <c r="C691" s="112" t="s">
        <v>384</v>
      </c>
      <c r="D691" s="114">
        <f>D692</f>
        <v>100</v>
      </c>
      <c r="E691" s="114">
        <v>0</v>
      </c>
      <c r="F691" s="114">
        <f t="shared" si="24"/>
        <v>100</v>
      </c>
    </row>
    <row r="692" spans="1:6" x14ac:dyDescent="0.25">
      <c r="A692" s="119" t="s">
        <v>688</v>
      </c>
      <c r="B692" s="120">
        <v>32251</v>
      </c>
      <c r="C692" s="119" t="s">
        <v>143</v>
      </c>
      <c r="D692" s="121">
        <v>100</v>
      </c>
      <c r="E692" s="121">
        <v>0</v>
      </c>
      <c r="F692" s="121">
        <f t="shared" si="24"/>
        <v>100</v>
      </c>
    </row>
    <row r="693" spans="1:6" x14ac:dyDescent="0.25">
      <c r="A693" s="112"/>
      <c r="B693" s="113">
        <v>323</v>
      </c>
      <c r="C693" s="112" t="s">
        <v>145</v>
      </c>
      <c r="D693" s="114">
        <f>D694+D697+D702</f>
        <v>5050</v>
      </c>
      <c r="E693" s="114">
        <v>0</v>
      </c>
      <c r="F693" s="114">
        <f t="shared" si="24"/>
        <v>5050</v>
      </c>
    </row>
    <row r="694" spans="1:6" x14ac:dyDescent="0.25">
      <c r="A694" s="112"/>
      <c r="B694" s="113">
        <v>3231</v>
      </c>
      <c r="C694" s="112" t="s">
        <v>146</v>
      </c>
      <c r="D694" s="114">
        <f>D696</f>
        <v>50</v>
      </c>
      <c r="E694" s="114">
        <v>0</v>
      </c>
      <c r="F694" s="114">
        <f t="shared" si="24"/>
        <v>50</v>
      </c>
    </row>
    <row r="695" spans="1:6" x14ac:dyDescent="0.25">
      <c r="A695" s="133" t="s">
        <v>689</v>
      </c>
      <c r="B695" s="120">
        <v>32311</v>
      </c>
      <c r="C695" s="119" t="s">
        <v>390</v>
      </c>
      <c r="D695" s="121">
        <v>0</v>
      </c>
      <c r="E695" s="114">
        <v>0</v>
      </c>
      <c r="F695" s="114">
        <f t="shared" si="24"/>
        <v>0</v>
      </c>
    </row>
    <row r="696" spans="1:6" x14ac:dyDescent="0.25">
      <c r="A696" s="119" t="s">
        <v>690</v>
      </c>
      <c r="B696" s="120">
        <v>32319</v>
      </c>
      <c r="C696" s="119" t="s">
        <v>394</v>
      </c>
      <c r="D696" s="121">
        <v>50</v>
      </c>
      <c r="E696" s="121">
        <v>0</v>
      </c>
      <c r="F696" s="121">
        <f t="shared" si="24"/>
        <v>50</v>
      </c>
    </row>
    <row r="697" spans="1:6" x14ac:dyDescent="0.25">
      <c r="A697" s="119"/>
      <c r="B697" s="113">
        <v>3232</v>
      </c>
      <c r="C697" s="112" t="s">
        <v>395</v>
      </c>
      <c r="D697" s="114">
        <f>D701+D698+D699+D700</f>
        <v>4000</v>
      </c>
      <c r="E697" s="114">
        <v>0</v>
      </c>
      <c r="F697" s="114">
        <f t="shared" si="24"/>
        <v>4000</v>
      </c>
    </row>
    <row r="698" spans="1:6" ht="30" x14ac:dyDescent="0.25">
      <c r="A698" s="133" t="s">
        <v>691</v>
      </c>
      <c r="B698" s="120">
        <v>32321</v>
      </c>
      <c r="C698" s="119" t="s">
        <v>397</v>
      </c>
      <c r="D698" s="121">
        <v>2000</v>
      </c>
      <c r="E698" s="121">
        <v>0</v>
      </c>
      <c r="F698" s="121">
        <f t="shared" si="24"/>
        <v>2000</v>
      </c>
    </row>
    <row r="699" spans="1:6" ht="30" x14ac:dyDescent="0.25">
      <c r="A699" s="133" t="s">
        <v>692</v>
      </c>
      <c r="B699" s="120">
        <v>32322</v>
      </c>
      <c r="C699" s="119" t="s">
        <v>399</v>
      </c>
      <c r="D699" s="121">
        <v>2000</v>
      </c>
      <c r="E699" s="121">
        <v>0</v>
      </c>
      <c r="F699" s="121">
        <f t="shared" si="24"/>
        <v>2000</v>
      </c>
    </row>
    <row r="700" spans="1:6" ht="30" x14ac:dyDescent="0.25">
      <c r="A700" s="133" t="s">
        <v>693</v>
      </c>
      <c r="B700" s="120">
        <v>32323</v>
      </c>
      <c r="C700" s="119" t="s">
        <v>401</v>
      </c>
      <c r="D700" s="121">
        <v>0</v>
      </c>
      <c r="E700" s="121">
        <v>0</v>
      </c>
      <c r="F700" s="121">
        <f t="shared" si="24"/>
        <v>0</v>
      </c>
    </row>
    <row r="701" spans="1:6" x14ac:dyDescent="0.25">
      <c r="A701" s="119" t="s">
        <v>694</v>
      </c>
      <c r="B701" s="120">
        <v>32329</v>
      </c>
      <c r="C701" s="119" t="s">
        <v>552</v>
      </c>
      <c r="D701" s="121">
        <v>0</v>
      </c>
      <c r="E701" s="121">
        <v>0</v>
      </c>
      <c r="F701" s="121">
        <f t="shared" si="24"/>
        <v>0</v>
      </c>
    </row>
    <row r="702" spans="1:6" x14ac:dyDescent="0.25">
      <c r="A702" s="112"/>
      <c r="B702" s="113">
        <v>3233</v>
      </c>
      <c r="C702" s="112" t="s">
        <v>148</v>
      </c>
      <c r="D702" s="114">
        <f>D703</f>
        <v>1000</v>
      </c>
      <c r="E702" s="114">
        <v>0</v>
      </c>
      <c r="F702" s="114">
        <f t="shared" si="24"/>
        <v>1000</v>
      </c>
    </row>
    <row r="703" spans="1:6" x14ac:dyDescent="0.25">
      <c r="A703" s="119" t="s">
        <v>695</v>
      </c>
      <c r="B703" s="120">
        <v>32339</v>
      </c>
      <c r="C703" s="119" t="s">
        <v>404</v>
      </c>
      <c r="D703" s="121">
        <v>1000</v>
      </c>
      <c r="E703" s="121">
        <v>0</v>
      </c>
      <c r="F703" s="121">
        <f t="shared" si="24"/>
        <v>1000</v>
      </c>
    </row>
    <row r="704" spans="1:6" x14ac:dyDescent="0.25">
      <c r="A704" s="112"/>
      <c r="B704" s="113">
        <v>324</v>
      </c>
      <c r="C704" s="112" t="s">
        <v>183</v>
      </c>
      <c r="D704" s="114">
        <f>D705</f>
        <v>11000</v>
      </c>
      <c r="E704" s="114">
        <v>0</v>
      </c>
      <c r="F704" s="114">
        <f t="shared" si="24"/>
        <v>11000</v>
      </c>
    </row>
    <row r="705" spans="1:6" x14ac:dyDescent="0.25">
      <c r="A705" s="112"/>
      <c r="B705" s="113">
        <v>3241</v>
      </c>
      <c r="C705" s="112" t="s">
        <v>183</v>
      </c>
      <c r="D705" s="114">
        <f t="shared" ref="D705" si="25">D706</f>
        <v>11000</v>
      </c>
      <c r="E705" s="114">
        <v>0</v>
      </c>
      <c r="F705" s="114">
        <f t="shared" si="24"/>
        <v>11000</v>
      </c>
    </row>
    <row r="706" spans="1:6" ht="30" x14ac:dyDescent="0.25">
      <c r="A706" s="119" t="s">
        <v>696</v>
      </c>
      <c r="B706" s="120">
        <v>32412</v>
      </c>
      <c r="C706" s="107" t="s">
        <v>452</v>
      </c>
      <c r="D706" s="121">
        <v>11000</v>
      </c>
      <c r="E706" s="121">
        <v>0</v>
      </c>
      <c r="F706" s="121">
        <f t="shared" si="24"/>
        <v>11000</v>
      </c>
    </row>
    <row r="707" spans="1:6" x14ac:dyDescent="0.25">
      <c r="A707" s="112"/>
      <c r="B707" s="113">
        <v>329</v>
      </c>
      <c r="C707" s="112" t="s">
        <v>155</v>
      </c>
      <c r="D707" s="114">
        <f>D708+D710+D712</f>
        <v>1500</v>
      </c>
      <c r="E707" s="114">
        <v>0</v>
      </c>
      <c r="F707" s="114">
        <f t="shared" si="24"/>
        <v>1500</v>
      </c>
    </row>
    <row r="708" spans="1:6" x14ac:dyDescent="0.25">
      <c r="A708" s="112"/>
      <c r="B708" s="113">
        <v>3292</v>
      </c>
      <c r="C708" s="112" t="s">
        <v>157</v>
      </c>
      <c r="D708" s="114">
        <f>D709</f>
        <v>500</v>
      </c>
      <c r="E708" s="114">
        <v>0</v>
      </c>
      <c r="F708" s="114">
        <f t="shared" si="24"/>
        <v>500</v>
      </c>
    </row>
    <row r="709" spans="1:6" x14ac:dyDescent="0.25">
      <c r="A709" s="119" t="s">
        <v>697</v>
      </c>
      <c r="B709" s="120">
        <v>32923</v>
      </c>
      <c r="C709" s="119" t="s">
        <v>698</v>
      </c>
      <c r="D709" s="121">
        <v>500</v>
      </c>
      <c r="E709" s="121">
        <v>0</v>
      </c>
      <c r="F709" s="121">
        <f t="shared" si="24"/>
        <v>500</v>
      </c>
    </row>
    <row r="710" spans="1:6" x14ac:dyDescent="0.25">
      <c r="A710" s="112"/>
      <c r="B710" s="113">
        <v>3293</v>
      </c>
      <c r="C710" s="112" t="s">
        <v>158</v>
      </c>
      <c r="D710" s="114">
        <f>D711</f>
        <v>0</v>
      </c>
      <c r="E710" s="114">
        <v>0</v>
      </c>
      <c r="F710" s="114">
        <f t="shared" si="24"/>
        <v>0</v>
      </c>
    </row>
    <row r="711" spans="1:6" x14ac:dyDescent="0.25">
      <c r="A711" s="119" t="s">
        <v>699</v>
      </c>
      <c r="B711" s="120">
        <v>32931</v>
      </c>
      <c r="C711" s="119" t="s">
        <v>158</v>
      </c>
      <c r="D711" s="121">
        <v>0</v>
      </c>
      <c r="E711" s="121">
        <v>0</v>
      </c>
      <c r="F711" s="121">
        <f t="shared" si="24"/>
        <v>0</v>
      </c>
    </row>
    <row r="712" spans="1:6" x14ac:dyDescent="0.25">
      <c r="A712" s="112"/>
      <c r="B712" s="113">
        <v>3299</v>
      </c>
      <c r="C712" s="112" t="s">
        <v>155</v>
      </c>
      <c r="D712" s="114">
        <f>D713</f>
        <v>1000</v>
      </c>
      <c r="E712" s="114">
        <v>0</v>
      </c>
      <c r="F712" s="114">
        <f t="shared" si="24"/>
        <v>1000</v>
      </c>
    </row>
    <row r="713" spans="1:6" x14ac:dyDescent="0.25">
      <c r="A713" s="119" t="s">
        <v>700</v>
      </c>
      <c r="B713" s="120">
        <v>32999</v>
      </c>
      <c r="C713" s="119" t="s">
        <v>155</v>
      </c>
      <c r="D713" s="121">
        <v>1000</v>
      </c>
      <c r="E713" s="121">
        <v>0</v>
      </c>
      <c r="F713" s="121">
        <f t="shared" si="24"/>
        <v>1000</v>
      </c>
    </row>
    <row r="714" spans="1:6" x14ac:dyDescent="0.25">
      <c r="A714" s="119"/>
      <c r="B714" s="113">
        <v>4</v>
      </c>
      <c r="C714" s="112" t="s">
        <v>35</v>
      </c>
      <c r="D714" s="114">
        <f t="shared" ref="D714:D719" si="26">D715</f>
        <v>3000</v>
      </c>
      <c r="E714" s="114">
        <v>0</v>
      </c>
      <c r="F714" s="114">
        <f t="shared" si="24"/>
        <v>3000</v>
      </c>
    </row>
    <row r="715" spans="1:6" x14ac:dyDescent="0.25">
      <c r="A715" s="119"/>
      <c r="B715" s="113">
        <v>42</v>
      </c>
      <c r="C715" s="112" t="s">
        <v>75</v>
      </c>
      <c r="D715" s="114">
        <f>D719+D716</f>
        <v>3000</v>
      </c>
      <c r="E715" s="114">
        <v>0</v>
      </c>
      <c r="F715" s="114">
        <f t="shared" si="24"/>
        <v>3000</v>
      </c>
    </row>
    <row r="716" spans="1:6" x14ac:dyDescent="0.25">
      <c r="A716" s="112"/>
      <c r="B716" s="113">
        <v>421</v>
      </c>
      <c r="C716" s="112" t="s">
        <v>168</v>
      </c>
      <c r="D716" s="114">
        <f>D717</f>
        <v>2000</v>
      </c>
      <c r="E716" s="114">
        <v>0</v>
      </c>
      <c r="F716" s="114">
        <f t="shared" si="24"/>
        <v>2000</v>
      </c>
    </row>
    <row r="717" spans="1:6" x14ac:dyDescent="0.25">
      <c r="A717" s="112"/>
      <c r="B717" s="113">
        <v>4212</v>
      </c>
      <c r="C717" s="112" t="s">
        <v>169</v>
      </c>
      <c r="D717" s="114">
        <f>D718</f>
        <v>2000</v>
      </c>
      <c r="E717" s="114">
        <v>0</v>
      </c>
      <c r="F717" s="114">
        <f t="shared" si="24"/>
        <v>2000</v>
      </c>
    </row>
    <row r="718" spans="1:6" x14ac:dyDescent="0.25">
      <c r="A718" s="133" t="s">
        <v>701</v>
      </c>
      <c r="B718" s="120">
        <v>42123</v>
      </c>
      <c r="C718" s="119" t="s">
        <v>515</v>
      </c>
      <c r="D718" s="121">
        <v>2000</v>
      </c>
      <c r="E718" s="121">
        <v>0</v>
      </c>
      <c r="F718" s="121">
        <f t="shared" si="24"/>
        <v>2000</v>
      </c>
    </row>
    <row r="719" spans="1:6" x14ac:dyDescent="0.25">
      <c r="A719" s="119"/>
      <c r="B719" s="113">
        <v>422</v>
      </c>
      <c r="C719" s="112" t="s">
        <v>487</v>
      </c>
      <c r="D719" s="114">
        <f t="shared" si="26"/>
        <v>1000</v>
      </c>
      <c r="E719" s="114">
        <v>0</v>
      </c>
      <c r="F719" s="114">
        <f t="shared" si="24"/>
        <v>1000</v>
      </c>
    </row>
    <row r="720" spans="1:6" x14ac:dyDescent="0.25">
      <c r="A720" s="119"/>
      <c r="B720" s="113">
        <v>4227</v>
      </c>
      <c r="C720" s="112" t="s">
        <v>173</v>
      </c>
      <c r="D720" s="114">
        <f>D722+D721</f>
        <v>1000</v>
      </c>
      <c r="E720" s="114">
        <v>0</v>
      </c>
      <c r="F720" s="114">
        <f t="shared" si="24"/>
        <v>1000</v>
      </c>
    </row>
    <row r="721" spans="1:6" x14ac:dyDescent="0.25">
      <c r="A721" s="119" t="s">
        <v>702</v>
      </c>
      <c r="B721" s="120">
        <v>42271</v>
      </c>
      <c r="C721" s="119" t="s">
        <v>676</v>
      </c>
      <c r="D721" s="121">
        <v>500</v>
      </c>
      <c r="E721" s="121">
        <v>0</v>
      </c>
      <c r="F721" s="121">
        <f t="shared" si="24"/>
        <v>500</v>
      </c>
    </row>
    <row r="722" spans="1:6" x14ac:dyDescent="0.25">
      <c r="A722" s="119" t="s">
        <v>703</v>
      </c>
      <c r="B722" s="120">
        <v>42273</v>
      </c>
      <c r="C722" s="119" t="s">
        <v>487</v>
      </c>
      <c r="D722" s="121">
        <v>500</v>
      </c>
      <c r="E722" s="121">
        <v>0</v>
      </c>
      <c r="F722" s="121">
        <f t="shared" si="24"/>
        <v>500</v>
      </c>
    </row>
    <row r="723" spans="1:6" x14ac:dyDescent="0.25">
      <c r="A723" s="119"/>
      <c r="B723" s="113">
        <v>9</v>
      </c>
      <c r="C723" s="112" t="s">
        <v>66</v>
      </c>
      <c r="D723" s="114">
        <f t="shared" ref="D723:D724" si="27">D724</f>
        <v>0</v>
      </c>
      <c r="E723" s="114">
        <v>0</v>
      </c>
      <c r="F723" s="114">
        <f t="shared" si="24"/>
        <v>0</v>
      </c>
    </row>
    <row r="724" spans="1:6" x14ac:dyDescent="0.25">
      <c r="A724" s="119"/>
      <c r="B724" s="113">
        <v>92</v>
      </c>
      <c r="C724" s="112" t="s">
        <v>67</v>
      </c>
      <c r="D724" s="114">
        <f t="shared" si="27"/>
        <v>0</v>
      </c>
      <c r="E724" s="114">
        <v>0</v>
      </c>
      <c r="F724" s="114">
        <f t="shared" si="24"/>
        <v>0</v>
      </c>
    </row>
    <row r="725" spans="1:6" x14ac:dyDescent="0.25">
      <c r="A725" s="119"/>
      <c r="B725" s="113">
        <v>922</v>
      </c>
      <c r="C725" s="119" t="s">
        <v>256</v>
      </c>
      <c r="D725" s="114">
        <v>0</v>
      </c>
      <c r="E725" s="114">
        <v>0</v>
      </c>
      <c r="F725" s="114">
        <f t="shared" si="24"/>
        <v>0</v>
      </c>
    </row>
    <row r="726" spans="1:6" x14ac:dyDescent="0.25">
      <c r="A726" s="119"/>
      <c r="B726" s="113">
        <v>9222</v>
      </c>
      <c r="C726" s="112" t="s">
        <v>518</v>
      </c>
      <c r="D726" s="114">
        <f>D727</f>
        <v>0</v>
      </c>
      <c r="E726" s="114">
        <v>0</v>
      </c>
      <c r="F726" s="114">
        <f t="shared" si="24"/>
        <v>0</v>
      </c>
    </row>
    <row r="727" spans="1:6" x14ac:dyDescent="0.25">
      <c r="A727" s="119" t="s">
        <v>704</v>
      </c>
      <c r="B727" s="120">
        <v>92221</v>
      </c>
      <c r="C727" s="119" t="s">
        <v>520</v>
      </c>
      <c r="D727" s="121">
        <v>0</v>
      </c>
      <c r="E727" s="121">
        <v>0</v>
      </c>
      <c r="F727" s="121">
        <f t="shared" si="24"/>
        <v>0</v>
      </c>
    </row>
    <row r="728" spans="1:6" ht="15.75" thickBot="1" x14ac:dyDescent="0.3">
      <c r="A728" s="162"/>
      <c r="B728" s="163"/>
      <c r="C728" s="162"/>
      <c r="D728" s="164"/>
      <c r="E728" s="164"/>
      <c r="F728" s="164"/>
    </row>
    <row r="729" spans="1:6" ht="15.75" thickTop="1" x14ac:dyDescent="0.25">
      <c r="A729" s="133"/>
      <c r="B729" s="165"/>
      <c r="C729" s="133"/>
      <c r="D729" s="166"/>
      <c r="E729" s="166"/>
    </row>
    <row r="730" spans="1:6" ht="15.75" x14ac:dyDescent="0.25">
      <c r="A730" s="94"/>
      <c r="B730" s="167"/>
      <c r="C730" s="168"/>
      <c r="D730" s="168"/>
      <c r="E730" s="168"/>
      <c r="F730" s="168"/>
    </row>
    <row r="731" spans="1:6" x14ac:dyDescent="0.25">
      <c r="A731" s="91" t="s">
        <v>789</v>
      </c>
      <c r="C731" s="91"/>
    </row>
    <row r="732" spans="1:6" x14ac:dyDescent="0.25">
      <c r="C732" s="91"/>
    </row>
    <row r="733" spans="1:6" x14ac:dyDescent="0.25">
      <c r="C733" s="91"/>
    </row>
    <row r="734" spans="1:6" x14ac:dyDescent="0.25">
      <c r="B734" s="91" t="s">
        <v>705</v>
      </c>
      <c r="C734" s="91"/>
      <c r="D734" s="308" t="s">
        <v>706</v>
      </c>
      <c r="E734" s="308"/>
      <c r="F734" s="308"/>
    </row>
    <row r="735" spans="1:6" x14ac:dyDescent="0.25">
      <c r="C735" s="91"/>
    </row>
    <row r="736" spans="1:6" x14ac:dyDescent="0.25">
      <c r="B736" s="91" t="s">
        <v>707</v>
      </c>
      <c r="C736" s="91"/>
      <c r="D736" s="308" t="s">
        <v>708</v>
      </c>
      <c r="E736" s="308"/>
      <c r="F736" s="308"/>
    </row>
    <row r="737" spans="2:4" x14ac:dyDescent="0.25">
      <c r="C737" s="91"/>
    </row>
    <row r="738" spans="2:4" x14ac:dyDescent="0.25">
      <c r="B738" s="308" t="s">
        <v>709</v>
      </c>
      <c r="C738" s="308"/>
      <c r="D738" s="308"/>
    </row>
    <row r="739" spans="2:4" x14ac:dyDescent="0.25">
      <c r="C739" s="91"/>
    </row>
    <row r="740" spans="2:4" x14ac:dyDescent="0.25">
      <c r="B740" s="308" t="s">
        <v>710</v>
      </c>
      <c r="C740" s="308"/>
      <c r="D740" s="308"/>
    </row>
  </sheetData>
  <mergeCells count="43">
    <mergeCell ref="A339:C339"/>
    <mergeCell ref="A340:C340"/>
    <mergeCell ref="A341:C341"/>
    <mergeCell ref="D734:F734"/>
    <mergeCell ref="A297:C297"/>
    <mergeCell ref="A320:C320"/>
    <mergeCell ref="A328:C328"/>
    <mergeCell ref="A330:C330"/>
    <mergeCell ref="A332:C332"/>
    <mergeCell ref="A296:C296"/>
    <mergeCell ref="A155:C155"/>
    <mergeCell ref="A156:C156"/>
    <mergeCell ref="A157:C157"/>
    <mergeCell ref="A158:C158"/>
    <mergeCell ref="A159:C159"/>
    <mergeCell ref="A160:C160"/>
    <mergeCell ref="A161:C161"/>
    <mergeCell ref="A276:C276"/>
    <mergeCell ref="A277:C277"/>
    <mergeCell ref="E16:E17"/>
    <mergeCell ref="F152:F153"/>
    <mergeCell ref="A45:C45"/>
    <mergeCell ref="A152:A153"/>
    <mergeCell ref="B152:B153"/>
    <mergeCell ref="C152:C153"/>
    <mergeCell ref="D152:D153"/>
    <mergeCell ref="E152:E153"/>
    <mergeCell ref="D736:F736"/>
    <mergeCell ref="B738:D738"/>
    <mergeCell ref="B740:D740"/>
    <mergeCell ref="C13:D13"/>
    <mergeCell ref="A278:C278"/>
    <mergeCell ref="A298:C298"/>
    <mergeCell ref="A317:C317"/>
    <mergeCell ref="A318:C318"/>
    <mergeCell ref="B15:C15"/>
    <mergeCell ref="A16:A17"/>
    <mergeCell ref="B16:B17"/>
    <mergeCell ref="C16:C17"/>
    <mergeCell ref="F16:F17"/>
    <mergeCell ref="A19:C19"/>
    <mergeCell ref="A20:C20"/>
    <mergeCell ref="D16:D17"/>
  </mergeCells>
  <pageMargins left="0.7" right="0.7" top="0.75" bottom="0.75" header="0.3" footer="0.3"/>
  <pageSetup paperSize="9" scale="73" fitToHeight="0" orientation="portrait" verticalDpi="0" r:id="rId1"/>
  <rowBreaks count="10" manualBreakCount="10">
    <brk id="44" max="16383" man="1"/>
    <brk id="97" max="16383" man="1"/>
    <brk id="151" max="16383" man="1"/>
    <brk id="212" max="16383" man="1"/>
    <brk id="275" max="16383" man="1"/>
    <brk id="402" max="16383" man="1"/>
    <brk id="521" max="16383" man="1"/>
    <brk id="574" max="16383" man="1"/>
    <brk id="631" max="16383" man="1"/>
    <brk id="69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0EB95-810B-4804-A061-9AC387AFF265}">
  <dimension ref="A3:F18"/>
  <sheetViews>
    <sheetView workbookViewId="0">
      <selection activeCell="A27" sqref="A27:A28"/>
    </sheetView>
  </sheetViews>
  <sheetFormatPr defaultRowHeight="15" x14ac:dyDescent="0.25"/>
  <cols>
    <col min="1" max="1" width="11.7109375" bestFit="1" customWidth="1"/>
    <col min="2" max="2" width="32" customWidth="1"/>
    <col min="4" max="4" width="22.85546875" customWidth="1"/>
  </cols>
  <sheetData>
    <row r="3" spans="1:6" x14ac:dyDescent="0.25">
      <c r="A3" s="243" t="s">
        <v>713</v>
      </c>
      <c r="B3" s="247" t="s">
        <v>775</v>
      </c>
      <c r="F3" s="245"/>
    </row>
    <row r="4" spans="1:6" x14ac:dyDescent="0.25">
      <c r="A4" s="243" t="s">
        <v>714</v>
      </c>
      <c r="B4" s="248" t="s">
        <v>776</v>
      </c>
      <c r="F4" s="245"/>
    </row>
    <row r="5" spans="1:6" x14ac:dyDescent="0.25">
      <c r="A5" s="243"/>
      <c r="F5" s="245"/>
    </row>
    <row r="6" spans="1:6" x14ac:dyDescent="0.25">
      <c r="A6" s="243" t="s">
        <v>715</v>
      </c>
      <c r="B6" s="244"/>
      <c r="F6" s="245"/>
    </row>
    <row r="7" spans="1:6" x14ac:dyDescent="0.25">
      <c r="A7" s="246"/>
    </row>
    <row r="8" spans="1:6" x14ac:dyDescent="0.25">
      <c r="A8" s="246"/>
    </row>
    <row r="9" spans="1:6" x14ac:dyDescent="0.25">
      <c r="A9" s="324" t="s">
        <v>705</v>
      </c>
      <c r="B9" s="324"/>
      <c r="D9" s="324" t="s">
        <v>706</v>
      </c>
      <c r="E9" s="324"/>
    </row>
    <row r="10" spans="1:6" x14ac:dyDescent="0.25">
      <c r="A10" s="246"/>
    </row>
    <row r="11" spans="1:6" x14ac:dyDescent="0.25">
      <c r="A11" s="324" t="s">
        <v>716</v>
      </c>
      <c r="B11" s="324"/>
      <c r="D11" s="324" t="s">
        <v>717</v>
      </c>
      <c r="E11" s="324"/>
    </row>
    <row r="12" spans="1:6" x14ac:dyDescent="0.25">
      <c r="A12" s="246"/>
    </row>
    <row r="13" spans="1:6" x14ac:dyDescent="0.25">
      <c r="A13" s="246"/>
    </row>
    <row r="14" spans="1:6" x14ac:dyDescent="0.25">
      <c r="A14" s="246"/>
    </row>
    <row r="15" spans="1:6" x14ac:dyDescent="0.25">
      <c r="A15" s="246"/>
      <c r="B15" s="324" t="s">
        <v>718</v>
      </c>
      <c r="C15" s="324"/>
      <c r="D15" s="324"/>
    </row>
    <row r="16" spans="1:6" x14ac:dyDescent="0.25">
      <c r="A16" s="246"/>
    </row>
    <row r="17" spans="1:4" x14ac:dyDescent="0.25">
      <c r="A17" s="246"/>
      <c r="B17" s="324" t="s">
        <v>719</v>
      </c>
      <c r="C17" s="324"/>
      <c r="D17" s="324"/>
    </row>
    <row r="18" spans="1:4" x14ac:dyDescent="0.25">
      <c r="A18" s="246"/>
    </row>
  </sheetData>
  <mergeCells count="6">
    <mergeCell ref="B17:D17"/>
    <mergeCell ref="A9:B9"/>
    <mergeCell ref="D9:E9"/>
    <mergeCell ref="A11:B11"/>
    <mergeCell ref="D11:E11"/>
    <mergeCell ref="B15:D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4</vt:i4>
      </vt:variant>
    </vt:vector>
  </HeadingPairs>
  <TitlesOfParts>
    <vt:vector size="10" baseType="lpstr">
      <vt:lpstr> Sažetak</vt:lpstr>
      <vt:lpstr> Račun prihoda i rashoda</vt:lpstr>
      <vt:lpstr> Račun financiranja</vt:lpstr>
      <vt:lpstr>Posebni dio</vt:lpstr>
      <vt:lpstr>Ukupni plan</vt:lpstr>
      <vt:lpstr>List1</vt:lpstr>
      <vt:lpstr>' Račun financiranja'!Podrucje_ispisa</vt:lpstr>
      <vt:lpstr>' Račun prihoda i rashoda'!Podrucje_ispisa</vt:lpstr>
      <vt:lpstr>' Sažetak'!Podrucje_ispisa</vt:lpstr>
      <vt:lpstr>'Posebni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2025-03-18T11:30:22Z</dcterms:modified>
</cp:coreProperties>
</file>