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6A05BA4-9845-4EC6-BC27-8622BA4F1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  <sheet name="Plan ukupno" sheetId="7" r:id="rId5"/>
    <sheet name="List1" sheetId="8" r:id="rId6"/>
  </sheets>
  <definedNames>
    <definedName name="_xlnm.Print_Area" localSheetId="2">' Račun financiranja'!$A$1:$G$32</definedName>
    <definedName name="_xlnm.Print_Area" localSheetId="1">' Račun prihoda i rashoda'!$A$1:$G$130</definedName>
    <definedName name="_xlnm.Print_Area" localSheetId="0">' Sažetak'!$A$1:$J$42</definedName>
    <definedName name="_xlnm.Print_Area" localSheetId="3">'Posebni dio'!$A$1:$G$141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6" i="4" l="1"/>
  <c r="D86" i="4"/>
  <c r="F86" i="4"/>
  <c r="G86" i="4"/>
  <c r="E86" i="4"/>
  <c r="D749" i="7"/>
  <c r="D748" i="7"/>
  <c r="D744" i="7"/>
  <c r="D739" i="7" s="1"/>
  <c r="D737" i="7"/>
  <c r="D736" i="7" s="1"/>
  <c r="D734" i="7"/>
  <c r="D733" i="7" s="1"/>
  <c r="D731" i="7"/>
  <c r="D728" i="7"/>
  <c r="D726" i="7"/>
  <c r="D724" i="7"/>
  <c r="D723" i="7" s="1"/>
  <c r="D719" i="7"/>
  <c r="D718" i="7"/>
  <c r="D707" i="7"/>
  <c r="D706" i="7" s="1"/>
  <c r="D702" i="7" s="1"/>
  <c r="D701" i="7" s="1"/>
  <c r="D699" i="7"/>
  <c r="D697" i="7"/>
  <c r="D695" i="7"/>
  <c r="D694" i="7"/>
  <c r="D692" i="7"/>
  <c r="D691" i="7" s="1"/>
  <c r="D689" i="7"/>
  <c r="D687" i="7"/>
  <c r="D682" i="7"/>
  <c r="D679" i="7"/>
  <c r="D678" i="7"/>
  <c r="D676" i="7"/>
  <c r="D674" i="7"/>
  <c r="D672" i="7"/>
  <c r="D670" i="7"/>
  <c r="D667" i="7" s="1"/>
  <c r="D668" i="7"/>
  <c r="D665" i="7"/>
  <c r="D662" i="7"/>
  <c r="D661" i="7"/>
  <c r="D640" i="7"/>
  <c r="D638" i="7"/>
  <c r="D636" i="7"/>
  <c r="D633" i="7"/>
  <c r="D632" i="7"/>
  <c r="D628" i="7"/>
  <c r="D627" i="7" s="1"/>
  <c r="D611" i="7"/>
  <c r="D609" i="7"/>
  <c r="D604" i="7"/>
  <c r="D602" i="7"/>
  <c r="D601" i="7"/>
  <c r="D598" i="7"/>
  <c r="D595" i="7"/>
  <c r="D592" i="7"/>
  <c r="D590" i="7"/>
  <c r="D589" i="7" s="1"/>
  <c r="D577" i="7" s="1"/>
  <c r="D576" i="7" s="1"/>
  <c r="D575" i="7" s="1"/>
  <c r="D587" i="7"/>
  <c r="D585" i="7"/>
  <c r="D579" i="7"/>
  <c r="D578" i="7"/>
  <c r="D551" i="7"/>
  <c r="D549" i="7"/>
  <c r="D546" i="7"/>
  <c r="D544" i="7"/>
  <c r="D543" i="7"/>
  <c r="D541" i="7"/>
  <c r="D538" i="7"/>
  <c r="D536" i="7"/>
  <c r="D535" i="7" s="1"/>
  <c r="D533" i="7"/>
  <c r="D531" i="7"/>
  <c r="D530" i="7"/>
  <c r="D528" i="7"/>
  <c r="D522" i="7"/>
  <c r="D521" i="7" s="1"/>
  <c r="F519" i="7"/>
  <c r="F517" i="7" s="1"/>
  <c r="F516" i="7" s="1"/>
  <c r="E519" i="7"/>
  <c r="E517" i="7"/>
  <c r="E516" i="7" s="1"/>
  <c r="D517" i="7"/>
  <c r="D516" i="7" s="1"/>
  <c r="D509" i="7"/>
  <c r="D508" i="7" s="1"/>
  <c r="F507" i="7"/>
  <c r="E507" i="7"/>
  <c r="F506" i="7"/>
  <c r="E506" i="7"/>
  <c r="D506" i="7"/>
  <c r="F505" i="7"/>
  <c r="F504" i="7" s="1"/>
  <c r="E505" i="7"/>
  <c r="E504" i="7" s="1"/>
  <c r="D504" i="7"/>
  <c r="E503" i="7"/>
  <c r="E502" i="7" s="1"/>
  <c r="D503" i="7"/>
  <c r="D502" i="7" s="1"/>
  <c r="D501" i="7" s="1"/>
  <c r="F502" i="7"/>
  <c r="D491" i="7"/>
  <c r="D488" i="7" s="1"/>
  <c r="D483" i="7"/>
  <c r="D482" i="7" s="1"/>
  <c r="D480" i="7"/>
  <c r="D478" i="7"/>
  <c r="D475" i="7"/>
  <c r="D474" i="7"/>
  <c r="D472" i="7"/>
  <c r="D466" i="7"/>
  <c r="D465" i="7" s="1"/>
  <c r="D462" i="7"/>
  <c r="D461" i="7" s="1"/>
  <c r="D460" i="7" s="1"/>
  <c r="D447" i="7"/>
  <c r="D444" i="7"/>
  <c r="D443" i="7" s="1"/>
  <c r="D439" i="7" s="1"/>
  <c r="D438" i="7" s="1"/>
  <c r="D428" i="7"/>
  <c r="D424" i="7"/>
  <c r="D422" i="7"/>
  <c r="D415" i="7" s="1"/>
  <c r="D408" i="7"/>
  <c r="D404" i="7"/>
  <c r="D401" i="7"/>
  <c r="D399" i="7"/>
  <c r="D394" i="7"/>
  <c r="D390" i="7"/>
  <c r="D389" i="7"/>
  <c r="D386" i="7"/>
  <c r="D382" i="7"/>
  <c r="D378" i="7"/>
  <c r="D372" i="7"/>
  <c r="D371" i="7" s="1"/>
  <c r="D369" i="7"/>
  <c r="D366" i="7"/>
  <c r="D364" i="7"/>
  <c r="D358" i="7"/>
  <c r="D357" i="7" s="1"/>
  <c r="D356" i="7" s="1"/>
  <c r="D351" i="7" s="1"/>
  <c r="D350" i="7" s="1"/>
  <c r="D339" i="7"/>
  <c r="F337" i="7"/>
  <c r="E337" i="7"/>
  <c r="D337" i="7"/>
  <c r="F334" i="7"/>
  <c r="E334" i="7"/>
  <c r="D334" i="7"/>
  <c r="D331" i="7"/>
  <c r="F322" i="7"/>
  <c r="F321" i="7" s="1"/>
  <c r="F160" i="7" s="1"/>
  <c r="E322" i="7"/>
  <c r="E321" i="7" s="1"/>
  <c r="E160" i="7" s="1"/>
  <c r="D322" i="7"/>
  <c r="D321" i="7" s="1"/>
  <c r="D270" i="7"/>
  <c r="D267" i="7"/>
  <c r="D265" i="7"/>
  <c r="D263" i="7"/>
  <c r="D259" i="7"/>
  <c r="D258" i="7" s="1"/>
  <c r="D249" i="7"/>
  <c r="D246" i="7"/>
  <c r="D241" i="7"/>
  <c r="D238" i="7"/>
  <c r="D232" i="7"/>
  <c r="D225" i="7"/>
  <c r="D223" i="7"/>
  <c r="D213" i="7" s="1"/>
  <c r="D218" i="7"/>
  <c r="D214" i="7"/>
  <c r="D211" i="7"/>
  <c r="D208" i="7"/>
  <c r="D203" i="7"/>
  <c r="D198" i="7"/>
  <c r="D194" i="7"/>
  <c r="D188" i="7"/>
  <c r="D187" i="7" s="1"/>
  <c r="D185" i="7"/>
  <c r="D182" i="7"/>
  <c r="D180" i="7"/>
  <c r="D171" i="7"/>
  <c r="D170" i="7"/>
  <c r="D148" i="7"/>
  <c r="D143" i="7"/>
  <c r="D142" i="7"/>
  <c r="D141" i="7"/>
  <c r="D140" i="7"/>
  <c r="D139" i="7" s="1"/>
  <c r="D127" i="7"/>
  <c r="D126" i="7"/>
  <c r="D124" i="7"/>
  <c r="D123" i="7"/>
  <c r="D122" i="7"/>
  <c r="D121" i="7"/>
  <c r="D120" i="7"/>
  <c r="D113" i="7"/>
  <c r="D111" i="7"/>
  <c r="D110" i="7"/>
  <c r="D109" i="7"/>
  <c r="D108" i="7"/>
  <c r="D107" i="7"/>
  <c r="F98" i="7"/>
  <c r="F97" i="7" s="1"/>
  <c r="F96" i="7" s="1"/>
  <c r="F95" i="7" s="1"/>
  <c r="F94" i="7" s="1"/>
  <c r="F45" i="7" s="1"/>
  <c r="F20" i="7" s="1"/>
  <c r="E98" i="7"/>
  <c r="E97" i="7" s="1"/>
  <c r="E96" i="7" s="1"/>
  <c r="E95" i="7" s="1"/>
  <c r="E94" i="7" s="1"/>
  <c r="E45" i="7" s="1"/>
  <c r="E20" i="7" s="1"/>
  <c r="D98" i="7"/>
  <c r="D97" i="7"/>
  <c r="D96" i="7"/>
  <c r="D95" i="7" s="1"/>
  <c r="D94" i="7" s="1"/>
  <c r="D85" i="7"/>
  <c r="D84" i="7"/>
  <c r="D83" i="7"/>
  <c r="D82" i="7" s="1"/>
  <c r="D81" i="7" s="1"/>
  <c r="D64" i="7"/>
  <c r="D62" i="7"/>
  <c r="D59" i="7"/>
  <c r="D58" i="7"/>
  <c r="D57" i="7"/>
  <c r="D54" i="7"/>
  <c r="D53" i="7" s="1"/>
  <c r="D52" i="7" s="1"/>
  <c r="D47" i="7" s="1"/>
  <c r="D46" i="7" s="1"/>
  <c r="F38" i="7"/>
  <c r="F32" i="7" s="1"/>
  <c r="F31" i="7" s="1"/>
  <c r="F30" i="7" s="1"/>
  <c r="F29" i="7" s="1"/>
  <c r="F19" i="7" s="1"/>
  <c r="F18" i="7" s="1"/>
  <c r="E38" i="7"/>
  <c r="D38" i="7"/>
  <c r="D36" i="7"/>
  <c r="F33" i="7"/>
  <c r="E33" i="7"/>
  <c r="D33" i="7"/>
  <c r="D32" i="7" s="1"/>
  <c r="D31" i="7" s="1"/>
  <c r="D30" i="7" s="1"/>
  <c r="D29" i="7" s="1"/>
  <c r="D19" i="7" s="1"/>
  <c r="E32" i="7"/>
  <c r="E31" i="7" s="1"/>
  <c r="E30" i="7" s="1"/>
  <c r="E29" i="7" s="1"/>
  <c r="E19" i="7" s="1"/>
  <c r="E18" i="7" l="1"/>
  <c r="D459" i="7"/>
  <c r="D458" i="7" s="1"/>
  <c r="D349" i="7" s="1"/>
  <c r="D161" i="7" s="1"/>
  <c r="D18" i="7"/>
  <c r="D464" i="7"/>
  <c r="F501" i="7"/>
  <c r="F500" i="7" s="1"/>
  <c r="F499" i="7" s="1"/>
  <c r="F498" i="7" s="1"/>
  <c r="F349" i="7" s="1"/>
  <c r="F161" i="7" s="1"/>
  <c r="D520" i="7"/>
  <c r="D500" i="7"/>
  <c r="D499" i="7" s="1"/>
  <c r="D498" i="7" s="1"/>
  <c r="D45" i="7"/>
  <c r="D20" i="7" s="1"/>
  <c r="F159" i="7"/>
  <c r="E501" i="7"/>
  <c r="E500" i="7" s="1"/>
  <c r="E499" i="7" s="1"/>
  <c r="E498" i="7" s="1"/>
  <c r="E349" i="7" s="1"/>
  <c r="E161" i="7" s="1"/>
  <c r="E159" i="7" s="1"/>
  <c r="D717" i="7"/>
  <c r="D716" i="7" s="1"/>
  <c r="D715" i="7" s="1"/>
  <c r="D169" i="7"/>
  <c r="D168" i="7" s="1"/>
  <c r="D167" i="7" s="1"/>
  <c r="D160" i="7" s="1"/>
  <c r="D660" i="7"/>
  <c r="D652" i="7" s="1"/>
  <c r="D651" i="7" s="1"/>
  <c r="D159" i="7" l="1"/>
  <c r="D126" i="4" l="1"/>
  <c r="D125" i="4"/>
  <c r="G51" i="4"/>
  <c r="F51" i="4"/>
  <c r="E51" i="4"/>
  <c r="D51" i="4"/>
  <c r="C125" i="4"/>
  <c r="C9" i="6"/>
  <c r="C8" i="6" s="1"/>
  <c r="C7" i="6" s="1"/>
  <c r="C6" i="6" s="1"/>
  <c r="C80" i="6"/>
  <c r="C78" i="6" s="1"/>
  <c r="C52" i="6"/>
  <c r="C51" i="6"/>
  <c r="D75" i="4" l="1"/>
  <c r="D69" i="4"/>
  <c r="D59" i="4"/>
  <c r="D47" i="4"/>
  <c r="C109" i="4"/>
  <c r="C106" i="4"/>
  <c r="C102" i="4"/>
  <c r="C92" i="4"/>
  <c r="C90" i="4"/>
  <c r="C100" i="4"/>
  <c r="C104" i="4"/>
  <c r="C95" i="4"/>
  <c r="D87" i="4"/>
  <c r="D88" i="4"/>
  <c r="E43" i="4"/>
  <c r="F43" i="4"/>
  <c r="G43" i="4"/>
  <c r="C87" i="4"/>
  <c r="C44" i="4"/>
  <c r="D44" i="4"/>
  <c r="D43" i="4" l="1"/>
  <c r="C94" i="4"/>
  <c r="C51" i="4"/>
  <c r="C43" i="4" s="1"/>
  <c r="C25" i="4"/>
  <c r="C24" i="4" s="1"/>
  <c r="C9" i="4"/>
  <c r="C8" i="4" s="1"/>
  <c r="D9" i="4"/>
  <c r="D8" i="4" s="1"/>
  <c r="F9" i="4"/>
  <c r="F8" i="4" s="1"/>
  <c r="G9" i="4"/>
  <c r="G8" i="4" s="1"/>
  <c r="E9" i="4"/>
  <c r="E8" i="4" s="1"/>
  <c r="D124" i="4"/>
  <c r="D123" i="4" s="1"/>
  <c r="F124" i="4"/>
  <c r="F123" i="4" s="1"/>
  <c r="G124" i="4"/>
  <c r="G123" i="4" s="1"/>
  <c r="E124" i="4"/>
  <c r="E123" i="4" s="1"/>
  <c r="D25" i="4"/>
  <c r="D24" i="4" s="1"/>
  <c r="F25" i="4"/>
  <c r="F24" i="4" s="1"/>
  <c r="G25" i="4"/>
  <c r="G24" i="4" s="1"/>
  <c r="E25" i="4"/>
  <c r="E24" i="4" s="1"/>
  <c r="F42" i="2"/>
  <c r="G42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G16" i="2" s="1"/>
  <c r="F10" i="2"/>
  <c r="F16" i="2" l="1"/>
  <c r="F25" i="2" s="1"/>
  <c r="F32" i="2" s="1"/>
  <c r="F33" i="2" s="1"/>
  <c r="I16" i="2"/>
  <c r="I25" i="2" s="1"/>
  <c r="I32" i="2" s="1"/>
  <c r="I33" i="2" s="1"/>
  <c r="H16" i="2"/>
  <c r="H25" i="2" s="1"/>
  <c r="H32" i="2" s="1"/>
  <c r="H33" i="2" s="1"/>
  <c r="G25" i="2"/>
  <c r="G32" i="2" s="1"/>
  <c r="J16" i="2"/>
  <c r="J25" i="2" s="1"/>
  <c r="J32" i="2" s="1"/>
  <c r="J33" i="2" s="1"/>
  <c r="G33" i="2" l="1"/>
</calcChain>
</file>

<file path=xl/sharedStrings.xml><?xml version="1.0" encoding="utf-8"?>
<sst xmlns="http://schemas.openxmlformats.org/spreadsheetml/2006/main" count="1724" uniqueCount="820">
  <si>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</si>
  <si>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</si>
  <si>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</si>
  <si>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</si>
  <si>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</si>
  <si>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</si>
  <si>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</si>
  <si>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</si>
  <si>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</si>
  <si>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</si>
  <si>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</si>
  <si>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</si>
  <si>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</si>
  <si>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</si>
  <si>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</si>
  <si>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</si>
  <si>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</si>
  <si>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</si>
  <si>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</si>
  <si>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</si>
  <si>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</si>
  <si>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</si>
  <si>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</si>
  <si>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</si>
  <si>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</si>
  <si>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</si>
  <si>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</si>
  <si>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</si>
  <si>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</si>
  <si>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</si>
  <si>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</si>
  <si>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</si>
  <si>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</si>
  <si>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</si>
  <si>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</si>
  <si>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</si>
  <si>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</si>
  <si>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</si>
  <si>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</si>
  <si>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</si>
  <si>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</si>
  <si>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</si>
  <si>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</si>
  <si>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</si>
  <si>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</si>
  <si>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</si>
  <si>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</si>
  <si>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</si>
  <si>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</si>
  <si>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</si>
  <si>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</si>
  <si>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</si>
  <si>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</si>
  <si>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</si>
  <si>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</si>
  <si>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</si>
  <si>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</si>
  <si>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 xml:space="preserve">
FINANCIJSKI PLAN SREDNJE ŠKOLE OROSLAVJE
ZA 2026. GODINU I PROJEKCIJE ZA 2027. I 2028. GODINU </t>
  </si>
  <si>
    <t>IZVRŠENJE 
(2024)</t>
  </si>
  <si>
    <t>TEKUĆI PLAN 
(2025)</t>
  </si>
  <si>
    <t>PLAN 
(2026)</t>
  </si>
  <si>
    <t>PROJEKCIJA 
(2027)</t>
  </si>
  <si>
    <t>PROJEKCIJA
(2028)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</si>
  <si>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</si>
  <si>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</si>
  <si>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</si>
  <si>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Kazne, upravne mjere i ostali prihodi</t>
  </si>
  <si>
    <t xml:space="preserve"> 31</t>
  </si>
  <si>
    <t xml:space="preserve"> 32</t>
  </si>
  <si>
    <t xml:space="preserve"> 34</t>
  </si>
  <si>
    <t xml:space="preserve"> 37</t>
  </si>
  <si>
    <t xml:space="preserve"> 38</t>
  </si>
  <si>
    <t xml:space="preserve"> 4</t>
  </si>
  <si>
    <t xml:space="preserve"> 41</t>
  </si>
  <si>
    <t xml:space="preserve"> 42</t>
  </si>
  <si>
    <t xml:space="preserve"> 45</t>
  </si>
  <si>
    <t>Financijski rashodi</t>
  </si>
  <si>
    <t>Naknade građanima i kućanstvima na temelju osiguranja i druge naknade</t>
  </si>
  <si>
    <t>Rashodi za donacije, kazne, naknade šteta i kapitalne pomoći</t>
  </si>
  <si>
    <t>Rashodi za nabavu proizvedene dugotrajne imovine</t>
  </si>
  <si>
    <t>Rashodi za dodatna ulaganja na nefinancijskoj imovini</t>
  </si>
  <si>
    <t>Vlastiti izvori</t>
  </si>
  <si>
    <t>Rezultat poslovanja</t>
  </si>
  <si>
    <t>09</t>
  </si>
  <si>
    <t>Obrazovanje</t>
  </si>
  <si>
    <t>092</t>
  </si>
  <si>
    <t>0922</t>
  </si>
  <si>
    <t>096</t>
  </si>
  <si>
    <t>0960</t>
  </si>
  <si>
    <t>Srednjoškolsko obrazovanje</t>
  </si>
  <si>
    <t>Više srednjoškolsko obrazovanje</t>
  </si>
  <si>
    <t>Dodatne usluge u obrazovanju</t>
  </si>
  <si>
    <t>098</t>
  </si>
  <si>
    <t>0980</t>
  </si>
  <si>
    <t>Usluge obrazovanja koje nisu drugdje svrstane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</si>
  <si>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</si>
  <si>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</si>
  <si>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</si>
  <si>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</si>
  <si>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</si>
  <si>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</si>
  <si>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</si>
  <si>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</si>
  <si>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</si>
  <si>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</si>
  <si>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</si>
  <si>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</si>
  <si>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</si>
  <si>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5.1.</t>
  </si>
  <si>
    <t>IZVANPRORAČUNSKI KORISNICI (ŽUC)</t>
  </si>
  <si>
    <t>PROGRAMI UNIJE</t>
  </si>
  <si>
    <t>Izvor 5.2.</t>
  </si>
  <si>
    <t>MINISTARSTVO</t>
  </si>
  <si>
    <t>OSTALE POMOĆI</t>
  </si>
  <si>
    <t>Izvor 5.4.</t>
  </si>
  <si>
    <t>JLS</t>
  </si>
  <si>
    <t>EUROPSKI POLJOPRIVREDNI JAMSTVENI FOND (EAGF)</t>
  </si>
  <si>
    <t>Izvor 5.6.</t>
  </si>
  <si>
    <t>HZZO</t>
  </si>
  <si>
    <t>FONDOVI EU</t>
  </si>
  <si>
    <t>Izvor 5.7.</t>
  </si>
  <si>
    <t>MINISTARSTVO - PRIJENOS EU</t>
  </si>
  <si>
    <t>OSTALI PROGRAMI EU</t>
  </si>
  <si>
    <t>Izvor 5.8.</t>
  </si>
  <si>
    <t>HZZZ</t>
  </si>
  <si>
    <t>INSTRUMENTI EU NOVE GENERACIJE</t>
  </si>
  <si>
    <t>Izvor 6.</t>
  </si>
  <si>
    <t>REFUNDACIJE</t>
  </si>
  <si>
    <t>DONACIJE</t>
  </si>
  <si>
    <t>Izvor 6.1.</t>
  </si>
  <si>
    <t>Izvor 6.2.</t>
  </si>
  <si>
    <t>Izvor 7.</t>
  </si>
  <si>
    <t>PRIH. OD PRODAJE NEFINANCIJE IMOVINE I NAKN. S NASLOVA OSIG.</t>
  </si>
  <si>
    <t>PRIHODI OD PRODAJE ILI ZAMJENE NEFINANCIJE IMOVINE I NAKNADE S NASLOVA OSIGURANJA</t>
  </si>
  <si>
    <t>Izvor 7.1.</t>
  </si>
  <si>
    <t>UKUPNI PRIHODI</t>
  </si>
  <si>
    <t>UKUPNI RASHODI</t>
  </si>
  <si>
    <t>Izvor 1.3.</t>
  </si>
  <si>
    <t>DECENTRALIZACIJA</t>
  </si>
  <si>
    <t>Izvor 5.0.11</t>
  </si>
  <si>
    <t>POMOĆI IZ DRŽAVNOG PRORAČUNA KROZ OPĆE PRIHODE I PRIMITKE</t>
  </si>
  <si>
    <t>Izvor 5.0.12</t>
  </si>
  <si>
    <t>POMOĆI IZ DRŽAVNOG PRORAČUNA KROZ NACIONALNO SUFINANCIRANJE EU PROJEKATA</t>
  </si>
  <si>
    <t>Izvor 5.0.3</t>
  </si>
  <si>
    <t>Izvor 5.1.0</t>
  </si>
  <si>
    <t>Izvor 5.2.4</t>
  </si>
  <si>
    <t>JEDINICE LOKALNE SAMOUPRAVE</t>
  </si>
  <si>
    <t>Izvor 5.2.1</t>
  </si>
  <si>
    <t>MINSTARSTVO PK</t>
  </si>
  <si>
    <t>Izvor 5.4.1</t>
  </si>
  <si>
    <t>JLS PK</t>
  </si>
  <si>
    <t>Izvor 5.7.1</t>
  </si>
  <si>
    <t>MINISTARSTVO PRIJENOS EU PK</t>
  </si>
  <si>
    <t>SVEUKUPNO RASHODI</t>
  </si>
  <si>
    <t>Program J011018</t>
  </si>
  <si>
    <t>SREDNJEŠKOLSKO OBRAZOVANJE - ZAKONSKI STANDARD</t>
  </si>
  <si>
    <t>Aktivnost J011018A101801</t>
  </si>
  <si>
    <t>Redovni poslovi ustanova srednješkolskog obrazovanja SŠ</t>
  </si>
  <si>
    <t xml:space="preserve"> 3</t>
  </si>
  <si>
    <t>Aktivnost J011018K101801</t>
  </si>
  <si>
    <t>Izgradnja, dogradnja i adaptacija SŠ</t>
  </si>
  <si>
    <t>Aktivnost J011018T101801</t>
  </si>
  <si>
    <t>Oprema, informatička oprema, nabava pomagala - SŠ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</si>
  <si>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</si>
  <si>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</si>
  <si>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</si>
  <si>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</si>
  <si>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>Aktivnost J011020A102003</t>
  </si>
  <si>
    <t>Financiranje - ostali rashodi SŠ</t>
  </si>
  <si>
    <t>Aktivnost J011020A102006</t>
  </si>
  <si>
    <t>Program građanskog odgoja u školama</t>
  </si>
  <si>
    <t>Aktivnost J011020A102007</t>
  </si>
  <si>
    <t>Programi za nadarenu djecu</t>
  </si>
  <si>
    <t>Aktivnost J011020A102008</t>
  </si>
  <si>
    <t>Razvoj poduzetništva kod djece i mladih</t>
  </si>
  <si>
    <t>Aktivnost J011020T102001</t>
  </si>
  <si>
    <t>Dopunska sredstva za materijalne rashode i opremu škola</t>
  </si>
  <si>
    <t>Razdjel 006</t>
  </si>
  <si>
    <t>UO ZA OBRAZOVANJE, KULTURU, ŠPORT I TEHNIČKU KULTURU</t>
  </si>
  <si>
    <t>Glava 00602</t>
  </si>
  <si>
    <t>USTANOVE U OBRAZOVANJU</t>
  </si>
  <si>
    <t>Proračunski korisnik 0060216998</t>
  </si>
  <si>
    <t>SŠ OROSLAVJE</t>
  </si>
  <si>
    <t>REPUBLIKA HRVATSKA</t>
  </si>
  <si>
    <t>Razdjel: 006 UO ZA OBRAZOVANJE, KULTURU, SPORT I TEHNIČKU KULTURU</t>
  </si>
  <si>
    <t>KRAPINSKO-ZAGOSKA ŽUPANIJA</t>
  </si>
  <si>
    <t>Glava: 00620 OBRAZOVANJE</t>
  </si>
  <si>
    <t>SREDNJA ŠKOLA OROSLAVJE</t>
  </si>
  <si>
    <t>Glavni program: J01 OBRAZOVANJE</t>
  </si>
  <si>
    <t>OROSLAVJE, LJ. GAJA 1</t>
  </si>
  <si>
    <t>Program 1018 SREDNJEŠKOLSKO OBRAZOVANJE - ZAKONSKI STANDARD</t>
  </si>
  <si>
    <t>Program 1020 DOPUNSKI NASTAVNI I VANNASTAVNI PROGRAM ŠKOLA I O.I.</t>
  </si>
  <si>
    <t xml:space="preserve">KLASA: </t>
  </si>
  <si>
    <t>400-02/25-01/05</t>
  </si>
  <si>
    <t>Funkcijska klasifikacija:</t>
  </si>
  <si>
    <t xml:space="preserve">URBROJ: </t>
  </si>
  <si>
    <t>2140-89-04-25-2</t>
  </si>
  <si>
    <t>Lokacijska klasifikacija:  RH</t>
  </si>
  <si>
    <t>02 - Krapinsko Zagorska županija</t>
  </si>
  <si>
    <t>3115 - Grad Oroslavje</t>
  </si>
  <si>
    <t>FINANCIJSKI PLAN ZA 2026. GODINU S PROJEKCIJAMA ZA 2027. I 2028. GODINU</t>
  </si>
  <si>
    <t>Korisnik K037:          Pror.k. 16998</t>
  </si>
  <si>
    <t>SREDNJA ŠKOLA OROSLAVJE                                                              OIB:</t>
  </si>
  <si>
    <t>POZICIJA</t>
  </si>
  <si>
    <t>KONTO</t>
  </si>
  <si>
    <t>VRSTA PRIHODA / PRIMITAKA</t>
  </si>
  <si>
    <t xml:space="preserve">PLAN 2026. </t>
  </si>
  <si>
    <t>PROJEKCIJA 2027.</t>
  </si>
  <si>
    <t>PROJEKCIJA 2028.</t>
  </si>
  <si>
    <t/>
  </si>
  <si>
    <t>UKUPNO PRIHODI / PRIMICI</t>
  </si>
  <si>
    <t>PRIHODI OSNIVAČA</t>
  </si>
  <si>
    <t>PRIHODI KORISNIKA</t>
  </si>
  <si>
    <t xml:space="preserve">KZŽ DECENTRALIZACIJA  </t>
  </si>
  <si>
    <t>Prihodi iz nadležnog proračuna za financiranje redovne djelatnosti proračunskih korisnika</t>
  </si>
  <si>
    <t>Prihodi iz nadležnog proračuna za financiranje rashoda poslovanja</t>
  </si>
  <si>
    <t>Prihodi Županije za materijalno-financijske rashode i investicijsko održavanje</t>
  </si>
  <si>
    <t>Prihodi iz nadležnog proračuna za financiranje rashoda poslovanja za nabavu nefinancijske imovine</t>
  </si>
  <si>
    <t>Prihodi KZŽ za nabavu nefinancijske imovine</t>
  </si>
  <si>
    <t>KZŽ OPĆI PRIHODI I PRIMICI - izvorna sredstva KZŽ</t>
  </si>
  <si>
    <t>Izvorna sredstva - ostali prihodi</t>
  </si>
  <si>
    <t>Izvorna sredstva - Rad e-tehničara</t>
  </si>
  <si>
    <t>Izvorna sredstva - Refundacije za natjecanja</t>
  </si>
  <si>
    <t>Izvorna sredstva - Škola i zajednica</t>
  </si>
  <si>
    <t>Izvorna sredstva - Oprema</t>
  </si>
  <si>
    <t>Višak/manjak prihoda</t>
  </si>
  <si>
    <t>Višak prihoda</t>
  </si>
  <si>
    <t>Višak prihoda proračunskih korisnika</t>
  </si>
  <si>
    <t>UKUPNO PRIHODI KORISNIKA</t>
  </si>
  <si>
    <t>Izvor</t>
  </si>
  <si>
    <t>3.1.1.</t>
  </si>
  <si>
    <t>VLASTITI PRIHODI PK</t>
  </si>
  <si>
    <t>Prihodi od financijske imovine</t>
  </si>
  <si>
    <t>Kamate na oročena sredstva i depozite po viđenju</t>
  </si>
  <si>
    <t>P0801</t>
  </si>
  <si>
    <t>Kamate na depozite po viđenju</t>
  </si>
  <si>
    <t>Prihodi od upravnih i admin. pristojbi, pristojbi po posebnim propis. i naknada</t>
  </si>
  <si>
    <t>Prihodi po posebnim propisima</t>
  </si>
  <si>
    <t>Ostali nespomenuti prihodi</t>
  </si>
  <si>
    <t>P1275</t>
  </si>
  <si>
    <t>P01712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</si>
  <si>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</si>
  <si>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</si>
  <si>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</si>
  <si>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prodaje proizvoda i robe</t>
  </si>
  <si>
    <t>P01929</t>
  </si>
  <si>
    <t>Prihodi od prodaje proizvoda</t>
  </si>
  <si>
    <t>P1178</t>
  </si>
  <si>
    <t>Prihodi od prodaje robe</t>
  </si>
  <si>
    <t>Prihodi od pruženih usluga</t>
  </si>
  <si>
    <t>P0802</t>
  </si>
  <si>
    <t>Donacije od pravnih i fizičkih osoba izvan općeg proračuna</t>
  </si>
  <si>
    <t>P1445</t>
  </si>
  <si>
    <t>Tekuće donacije od fizičkih osoba (zadruga)</t>
  </si>
  <si>
    <t>P01711</t>
  </si>
  <si>
    <t>Tekuće donacije od trgovačkih društava</t>
  </si>
  <si>
    <t>Ostali prihodi</t>
  </si>
  <si>
    <t>P1423</t>
  </si>
  <si>
    <t>Prihod od prodaje postrojenja i opreme</t>
  </si>
  <si>
    <t>Uređaji, strojevi i oprema za ostale namjene</t>
  </si>
  <si>
    <t>P1536</t>
  </si>
  <si>
    <t>Strojevi</t>
  </si>
  <si>
    <t>P0803</t>
  </si>
  <si>
    <t xml:space="preserve">Višak prihoda proračunskih korisnika </t>
  </si>
  <si>
    <t>4.3.1.</t>
  </si>
  <si>
    <t>POSEBNE NAMJENE PK</t>
  </si>
  <si>
    <t>P1276</t>
  </si>
  <si>
    <t>Sufinanciranje cijene usluge, participacije i slično</t>
  </si>
  <si>
    <t>P0805</t>
  </si>
  <si>
    <t>P0806</t>
  </si>
  <si>
    <t>P0807</t>
  </si>
  <si>
    <t>Višak prihoda prorač.korisnika sa žr</t>
  </si>
  <si>
    <t>5.2.1.</t>
  </si>
  <si>
    <t>MINISTARSTVO PK</t>
  </si>
  <si>
    <t>Pomoći proračunskim korisnicima iz proračuna koji im nije nadležan</t>
  </si>
  <si>
    <t>Tekuće pomoći proračunskim korisnicima iz proračuna koji im nije nadležan</t>
  </si>
  <si>
    <t>P0809</t>
  </si>
  <si>
    <t>Tekuće pomoći iz državnog proračuna proračunskim korisnicima proračuna JLP(R)S</t>
  </si>
  <si>
    <t>Kapitalne pomoći proračunskim korisnicima iz proračuna koji im nije nadležan</t>
  </si>
  <si>
    <t>P1248</t>
  </si>
  <si>
    <t>Kapitalne pomoći iz državnog proračuna proračunskim korisnicima proračuna JLP(R)S</t>
  </si>
  <si>
    <t>P0810</t>
  </si>
  <si>
    <t xml:space="preserve">Višak prihoda prorač.korisnika </t>
  </si>
  <si>
    <t>5.4.1.</t>
  </si>
  <si>
    <t>JLS PK - GRAD</t>
  </si>
  <si>
    <t>P0812</t>
  </si>
  <si>
    <t>P01930</t>
  </si>
  <si>
    <t>Kapitalne pomoći proračunskim korisnicima iz proračuna JLP(R)S koji im nije nadležan</t>
  </si>
  <si>
    <t>P0813</t>
  </si>
  <si>
    <t>5.7.1.</t>
  </si>
  <si>
    <t>P1454</t>
  </si>
  <si>
    <t>Tekuće pomoći iz državnog proračuna proračunskim korisnicima proračuna JLP(R)S (za plaće RCK)</t>
  </si>
  <si>
    <t>Pomoći iz drž. Prorač. temeljem prijenosa EU sredstava</t>
  </si>
  <si>
    <t>Tekuće pomoći iz DP temeljem prijenosa EU sredstava</t>
  </si>
  <si>
    <t>P0815</t>
  </si>
  <si>
    <t>Tekuće pomoći iz drž. prorač. temeljem prijenosa EU sredstava</t>
  </si>
  <si>
    <t>P1446</t>
  </si>
  <si>
    <t>Tekuće pomoći od proračunskog korisnika drugog proračuna temeljem prijenosa EU sredstava (RCK ČK)</t>
  </si>
  <si>
    <t>P1277</t>
  </si>
  <si>
    <t>P0816</t>
  </si>
  <si>
    <t>6.2.1.</t>
  </si>
  <si>
    <t>DONACIJA PK</t>
  </si>
  <si>
    <t>Tekuće donacije</t>
  </si>
  <si>
    <t>P1274</t>
  </si>
  <si>
    <t>Tekuće donacije od fizičkih osoba</t>
  </si>
  <si>
    <t>P1537</t>
  </si>
  <si>
    <t>Tekuće donacije od neprofitnih organizacija</t>
  </si>
  <si>
    <t>P1538</t>
  </si>
  <si>
    <t>P0798</t>
  </si>
  <si>
    <t>Tekuće donacije od ostalih subjekata izvan općeg proračuna</t>
  </si>
  <si>
    <t>Kapitalne donacije</t>
  </si>
  <si>
    <t>P1249</t>
  </si>
  <si>
    <t>Kapitalne donacije od neprofitnih organizacija</t>
  </si>
  <si>
    <t>P01621</t>
  </si>
  <si>
    <t>Kapitalne donacije od trgovačkih društava</t>
  </si>
  <si>
    <t>P1106</t>
  </si>
  <si>
    <t>Kapitalne donacije od ostalih subjekata izvan općeg proračun</t>
  </si>
  <si>
    <t>P0799</t>
  </si>
  <si>
    <t xml:space="preserve">PLAN 2025. </t>
  </si>
  <si>
    <t>UKUPNO RASHODI / IZDACI</t>
  </si>
  <si>
    <t>RASHODI OSNIVAČA</t>
  </si>
  <si>
    <t>RASHODI KORISNIKA</t>
  </si>
  <si>
    <t>RAZDJEL: 006 UO ZA OBRAZOVANJE, KULTURU, SPORT I TEHNIČKU KULTURU</t>
  </si>
  <si>
    <t>GLAVA: 00620 OBRAZOVANJE</t>
  </si>
  <si>
    <t>GLAVNI PROGRAM: J01 OBRAZOVANJE</t>
  </si>
  <si>
    <t>Aktivnost A101801 Redovni poslovi ustanova srednješkolskog obrazovanja SŠ</t>
  </si>
  <si>
    <t>1.3.</t>
  </si>
  <si>
    <t>Naknade troškova zaposlenima</t>
  </si>
  <si>
    <t>Službena putovanja</t>
  </si>
  <si>
    <t>R11903</t>
  </si>
  <si>
    <t>Dnevnice za službeni put u zemlji</t>
  </si>
  <si>
    <t>R11904</t>
  </si>
  <si>
    <t>Dnevnice za službeni put u inozemstvu</t>
  </si>
  <si>
    <t>R11905</t>
  </si>
  <si>
    <t>Naknade za smještaj na službenom putu u zemlji</t>
  </si>
  <si>
    <t>R11906</t>
  </si>
  <si>
    <t>Naknade za smještaj na službenom putu u inozemstvu</t>
  </si>
  <si>
    <t>R11907</t>
  </si>
  <si>
    <t>Naknade za prijevoz na službenom putu u zemlji</t>
  </si>
  <si>
    <t>R11908</t>
  </si>
  <si>
    <t>Naknade za prijevoz na službenom putu u inozemstvu</t>
  </si>
  <si>
    <t>R11909</t>
  </si>
  <si>
    <t>Dnevnice per diem</t>
  </si>
  <si>
    <t>R3036</t>
  </si>
  <si>
    <t>Ostali rashodi za službena putovanja</t>
  </si>
  <si>
    <t>Naknade za prijevoz, za rad na terenu i odvojeni život</t>
  </si>
  <si>
    <t>R3037</t>
  </si>
  <si>
    <t>Naknade za prijevoz na posao i s posla</t>
  </si>
  <si>
    <t>Stručno usavršavanje zaposlenika</t>
  </si>
  <si>
    <t>R3038</t>
  </si>
  <si>
    <t>Seminari, savjetovanja i simpoziji</t>
  </si>
  <si>
    <t>R12666</t>
  </si>
  <si>
    <t>Tečajevi i stručni ispiti</t>
  </si>
  <si>
    <t>Ostale naknade troškova zaposlenima</t>
  </si>
  <si>
    <t>R12667</t>
  </si>
  <si>
    <t>Naknada za korištenje privatnog automobila u službene svrhe</t>
  </si>
  <si>
    <t>Rashodi za materijal i energiju</t>
  </si>
  <si>
    <t>Uredski materijal i ostali materijalni rashodi</t>
  </si>
  <si>
    <t>R3040</t>
  </si>
  <si>
    <t>Uredski materijal</t>
  </si>
  <si>
    <t>R11910</t>
  </si>
  <si>
    <t>Literatura</t>
  </si>
  <si>
    <t>R11911</t>
  </si>
  <si>
    <t>Materijal i sredstva za čišćenje i održavanje</t>
  </si>
  <si>
    <t>R11912</t>
  </si>
  <si>
    <t>Materijal za higijenske potrebe i njegu</t>
  </si>
  <si>
    <t>R3041</t>
  </si>
  <si>
    <t>Ostali materijal za potrebe redovnog poslovanja</t>
  </si>
  <si>
    <t>Materijal i sirovine</t>
  </si>
  <si>
    <t>R12668</t>
  </si>
  <si>
    <t>Osnovni materijal i sirovine</t>
  </si>
  <si>
    <t>R12669</t>
  </si>
  <si>
    <t>Pomoćni i sanitetski materijal (Nastavni materijal)</t>
  </si>
  <si>
    <t>R3042</t>
  </si>
  <si>
    <t>Ostali materijal i sirovine</t>
  </si>
  <si>
    <t>Energija</t>
  </si>
  <si>
    <t>R3043</t>
  </si>
  <si>
    <t>Električna energija</t>
  </si>
  <si>
    <t>R3044</t>
  </si>
  <si>
    <t>Plin</t>
  </si>
  <si>
    <t>R3045</t>
  </si>
  <si>
    <t>Motorni benzin i dizel gorivo</t>
  </si>
  <si>
    <t>R3046</t>
  </si>
  <si>
    <t>Ostali materijali za proizvodnju energije (ugljen, drva, teš</t>
  </si>
  <si>
    <t>Materijal i dijelovi za tekuće i investicijsko održavanje</t>
  </si>
  <si>
    <t>R11913</t>
  </si>
  <si>
    <t>Materijal i dijelovi za tekuće i investicijsko održavanje građevinskih objekata</t>
  </si>
  <si>
    <t>R11914</t>
  </si>
  <si>
    <t>Materijal i dijelovi za tekuće i investicijsko održavanje postrojenja i opreme</t>
  </si>
  <si>
    <t>R11915</t>
  </si>
  <si>
    <t>Materijal i dijelovi za tekuće i investicijsko održavanje transportnih sredstava</t>
  </si>
  <si>
    <t>R3047</t>
  </si>
  <si>
    <t>Materijal i dijelovi za tekuće i invest. održavanje</t>
  </si>
  <si>
    <t>Sitni inventar i auto gume</t>
  </si>
  <si>
    <t>R3048</t>
  </si>
  <si>
    <t>Sitni inventar</t>
  </si>
  <si>
    <t>R3049</t>
  </si>
  <si>
    <t>Auto gume</t>
  </si>
  <si>
    <t>Službena, radna i zaštitna odjeća i obuća</t>
  </si>
  <si>
    <t>R3050</t>
  </si>
  <si>
    <t>Rashodi za usluge</t>
  </si>
  <si>
    <t>Usluge telefona, pošte i prijevoza</t>
  </si>
  <si>
    <t>R3051</t>
  </si>
  <si>
    <t>Usluge telefona, telefaksa</t>
  </si>
  <si>
    <t>R3052</t>
  </si>
  <si>
    <t>Poštarina (pisma, tiskanice i sl.)</t>
  </si>
  <si>
    <t>R3053</t>
  </si>
  <si>
    <t>Ostale usluge za komunikaciju i prijevoz</t>
  </si>
  <si>
    <t>Usluge tekućeg i investicijskog održavanja</t>
  </si>
  <si>
    <t>R11916</t>
  </si>
  <si>
    <t>Usluge tekućeg i investicijskog održavanje građevinskih objekata</t>
  </si>
  <si>
    <t>R11917</t>
  </si>
  <si>
    <t>Usluge tekućeg i investicijskog održavanje postrojenja i opreme</t>
  </si>
  <si>
    <t>R11918</t>
  </si>
  <si>
    <t>Usluge tekućeg i investicijskog održavanje prijevoznih sredstava</t>
  </si>
  <si>
    <t>R3054</t>
  </si>
  <si>
    <t xml:space="preserve">Usluge tekućeg i investicijskog održavanja ostale opreme </t>
  </si>
  <si>
    <t>Usluge promidžbe i informiranja</t>
  </si>
  <si>
    <t>R3055</t>
  </si>
  <si>
    <t>Ostale usluge promidžbe i informiranja</t>
  </si>
  <si>
    <t>Komunalne usluge</t>
  </si>
  <si>
    <t>R11919</t>
  </si>
  <si>
    <t>Opskrba vodom</t>
  </si>
  <si>
    <t>R11920</t>
  </si>
  <si>
    <t>Iznošenje i odvoz smeća</t>
  </si>
  <si>
    <t>R11921</t>
  </si>
  <si>
    <t>Deratizacija i dezinsekcija</t>
  </si>
  <si>
    <t>R11922</t>
  </si>
  <si>
    <t>Dimnjačarske i ekološke usluge</t>
  </si>
  <si>
    <t>R11923</t>
  </si>
  <si>
    <t>Pričuva</t>
  </si>
  <si>
    <t>R3056</t>
  </si>
  <si>
    <t>Ostale komunalne usluge</t>
  </si>
  <si>
    <t>Zakupnine i najamnine</t>
  </si>
  <si>
    <t>R11924</t>
  </si>
  <si>
    <t>Zakupnine i najamnine za građevinske objekte</t>
  </si>
  <si>
    <t>R11925</t>
  </si>
  <si>
    <t>Zakupnine i najamnine za opremu</t>
  </si>
  <si>
    <t>R11926</t>
  </si>
  <si>
    <t>Licence</t>
  </si>
  <si>
    <t>R11927</t>
  </si>
  <si>
    <t>Zakupnine i najamnine za prijevozna sredstva</t>
  </si>
  <si>
    <t>R3057</t>
  </si>
  <si>
    <t>Ostale najamnine i zakupnine</t>
  </si>
  <si>
    <t>Zdravstvene i veterinarske usluge</t>
  </si>
  <si>
    <t>R3058</t>
  </si>
  <si>
    <t>Obvezni i preventivni zdravstveni pregledi zaposlenika</t>
  </si>
  <si>
    <t>R3059</t>
  </si>
  <si>
    <t>Ostale zdravstvene  usluge</t>
  </si>
  <si>
    <t>Intelektualne i osobne usluge</t>
  </si>
  <si>
    <t>R3060</t>
  </si>
  <si>
    <t>Autorski honorari</t>
  </si>
  <si>
    <t>R3061</t>
  </si>
  <si>
    <t>Ugovori o djelu</t>
  </si>
  <si>
    <t>R11928</t>
  </si>
  <si>
    <t>Usluge odvjetnika i pravnog savjetovanja</t>
  </si>
  <si>
    <t>R3062</t>
  </si>
  <si>
    <t>Ostale intelektualne usluge</t>
  </si>
  <si>
    <t>Računalne usluge</t>
  </si>
  <si>
    <t>R13919</t>
  </si>
  <si>
    <t>Usluge ažuriranja računalnih baza</t>
  </si>
  <si>
    <t>R3063</t>
  </si>
  <si>
    <t>Ostale računalne usluge</t>
  </si>
  <si>
    <t>Ostale usluge</t>
  </si>
  <si>
    <t>R3064</t>
  </si>
  <si>
    <t>Grafičke i tisk. usluge, usluge kopiranja i uvezivanja i sl.</t>
  </si>
  <si>
    <t>R11929</t>
  </si>
  <si>
    <t>Usluge pri registraciji prijevoznih sredstava</t>
  </si>
  <si>
    <t>R11930</t>
  </si>
  <si>
    <t>Usluge čišćenja, pranja i slično</t>
  </si>
  <si>
    <t>R3065</t>
  </si>
  <si>
    <t>Ostale nespomenute usluge</t>
  </si>
  <si>
    <t>Naknade troškova osobama izvan radnog odnosa</t>
  </si>
  <si>
    <t>R11931</t>
  </si>
  <si>
    <t>Naknade troškova službenog puta</t>
  </si>
  <si>
    <t>R3066</t>
  </si>
  <si>
    <t>Naknade ostalih troškova</t>
  </si>
  <si>
    <t>Ostali nespomenuti rashodi poslovanja</t>
  </si>
  <si>
    <t>Premije osiguranja</t>
  </si>
  <si>
    <t>R11932</t>
  </si>
  <si>
    <t>Premije osiguranja prijevoznih sredstava</t>
  </si>
  <si>
    <t>R3067</t>
  </si>
  <si>
    <t>Premije osiguranja ostale imovine</t>
  </si>
  <si>
    <t>R3068</t>
  </si>
  <si>
    <t>Premije osiguranja zaposlenih</t>
  </si>
  <si>
    <t>Reprezentacija</t>
  </si>
  <si>
    <t>R3069</t>
  </si>
  <si>
    <t>Članarine i norme</t>
  </si>
  <si>
    <t>R3070</t>
  </si>
  <si>
    <t>Tuzemne članarine</t>
  </si>
  <si>
    <t>Pristojbe i naknade</t>
  </si>
  <si>
    <t>R3071</t>
  </si>
  <si>
    <t>Sudske,javnobilježničke i ost. naknade</t>
  </si>
  <si>
    <t>R11934</t>
  </si>
  <si>
    <t>Ostale pristojbe i naknade</t>
  </si>
  <si>
    <t>R3072</t>
  </si>
  <si>
    <t>Ostali financijski rashodi</t>
  </si>
  <si>
    <t>Bankarske usluge i usluge platnog prometa</t>
  </si>
  <si>
    <t>R3073</t>
  </si>
  <si>
    <t>Usluge banaka</t>
  </si>
  <si>
    <t>R11933</t>
  </si>
  <si>
    <t>Usluge platnog prometa</t>
  </si>
  <si>
    <t>Zatezne kamate</t>
  </si>
  <si>
    <t>R3074</t>
  </si>
  <si>
    <t>Zatezne kamate iz poslovnih odnosa i drugo</t>
  </si>
  <si>
    <t>Ostali nespomenuti financijski rashodi</t>
  </si>
  <si>
    <t>R3075</t>
  </si>
  <si>
    <t>Kapitalni projekt K101801 Izgradnja, dogradnja i adaptacija SŠ</t>
  </si>
  <si>
    <t>Građevinski objekti</t>
  </si>
  <si>
    <t>Poslovni objekti</t>
  </si>
  <si>
    <t>R3166</t>
  </si>
  <si>
    <t>Ostali građevinski objekti</t>
  </si>
  <si>
    <t>R3167</t>
  </si>
  <si>
    <t>Ostali gr. objekti (sp.dvorane)</t>
  </si>
  <si>
    <t>Dodatna ulaganja na građevinskim objektima</t>
  </si>
  <si>
    <t>R3168</t>
  </si>
  <si>
    <t>Dodatna ulaganja za ostalu nefinancijsku imovinu</t>
  </si>
  <si>
    <t>R3169</t>
  </si>
  <si>
    <t>Tekući projekt T101801 Oprema, informat., nabava pomagala - SŠ</t>
  </si>
  <si>
    <t>Postrojenja i oprema</t>
  </si>
  <si>
    <t>Komunikacijska oprema</t>
  </si>
  <si>
    <t>R13920</t>
  </si>
  <si>
    <t>Telefoni i ostali komunikacijski uređaji</t>
  </si>
  <si>
    <t>R13921</t>
  </si>
  <si>
    <t>Telefonske i telegrafske centrale s pripadajućim instalacijama</t>
  </si>
  <si>
    <t>R13922</t>
  </si>
  <si>
    <t>Ostala komunikacijska oprema</t>
  </si>
  <si>
    <t>R12670</t>
  </si>
  <si>
    <t>Uređaji</t>
  </si>
  <si>
    <t>R3198</t>
  </si>
  <si>
    <t>Oprema</t>
  </si>
  <si>
    <t>Knjige, umjetnička djela i ostale izložbene vrijednosti</t>
  </si>
  <si>
    <t>Knjige</t>
  </si>
  <si>
    <t>R3199</t>
  </si>
  <si>
    <t>Knjige u knjižnicama</t>
  </si>
  <si>
    <t>Nematerijalna proizvedena imovina</t>
  </si>
  <si>
    <t>Ulaganja u računalne programe</t>
  </si>
  <si>
    <t>R3200</t>
  </si>
  <si>
    <t>1.1.</t>
  </si>
  <si>
    <t>OPĆI PRIHODI I PRIMICI - IZVORNA SREDSTVA KZŽ</t>
  </si>
  <si>
    <t>Aktivnost A102001 Dopunski nastavni i vannastavni program škola i obraz. ins.</t>
  </si>
  <si>
    <t>R15801</t>
  </si>
  <si>
    <t>SŠ Oroslavje- radionice -nagrade</t>
  </si>
  <si>
    <t>R8768</t>
  </si>
  <si>
    <t>Ostali rashodi za službena putovanja - troškovi natjecanja</t>
  </si>
  <si>
    <t>R8778</t>
  </si>
  <si>
    <t>Uredski i nastavni materijal - troškovi natjecanja</t>
  </si>
  <si>
    <t>R8799</t>
  </si>
  <si>
    <t>Namirnice - troškovi natjecanja</t>
  </si>
  <si>
    <t>R8835</t>
  </si>
  <si>
    <t>Usluge telefona, pošte i prijevoza - troškovi natjecanja</t>
  </si>
  <si>
    <t>R8880</t>
  </si>
  <si>
    <t>Ostali nespomenuti rashodi - troškovi natjecanja</t>
  </si>
  <si>
    <t>R9356</t>
  </si>
  <si>
    <t>Stručno usavršavanje i doškolovanje</t>
  </si>
  <si>
    <t>R9361</t>
  </si>
  <si>
    <t>J01 1003 A102006 Program Građanskog odgoja u školama</t>
  </si>
  <si>
    <t>R9014</t>
  </si>
  <si>
    <t>Ostali nespomenuti rashodi poslovanja - Škola i zajednica</t>
  </si>
  <si>
    <t>R14971</t>
  </si>
  <si>
    <t>J01 1003 A102007 Programi za nadarenu djecu</t>
  </si>
  <si>
    <t>R10902</t>
  </si>
  <si>
    <t>R15441</t>
  </si>
  <si>
    <t>J01 1003 A102008 Razvoj poduzetništva kod djece i mladih</t>
  </si>
  <si>
    <t>R9496</t>
  </si>
  <si>
    <t>Ostali nespomenuti rashodi poslovanja - Kreiraj svoju budućnost</t>
  </si>
  <si>
    <t>Tekući projekt T102001 Dopunska sred. za materijalne rashode i opremu škola</t>
  </si>
  <si>
    <t>R15433</t>
  </si>
  <si>
    <t>R9036</t>
  </si>
  <si>
    <t>Hitne intervencije</t>
  </si>
  <si>
    <t>R9060</t>
  </si>
  <si>
    <t>R14014</t>
  </si>
  <si>
    <t>R9133</t>
  </si>
  <si>
    <t>Nadoknada sredstava e-tehničar</t>
  </si>
  <si>
    <t>R9166</t>
  </si>
  <si>
    <t>R13517</t>
  </si>
  <si>
    <t>Program 1020 DOPUNSKI NASTAVNI I VANNASTAVNI PROGRAM ŠKOLA I OBRAZ. INSTIT.</t>
  </si>
  <si>
    <t>Aktivnost A102003 Financiranje - ostali rashodi SŠ</t>
  </si>
  <si>
    <t>Ostali rashodi za zaposlene</t>
  </si>
  <si>
    <t>R6952</t>
  </si>
  <si>
    <t>Nagrade</t>
  </si>
  <si>
    <t>R12675</t>
  </si>
  <si>
    <t>R12676</t>
  </si>
  <si>
    <t>R12677</t>
  </si>
  <si>
    <t>R12678</t>
  </si>
  <si>
    <t>R4472</t>
  </si>
  <si>
    <t>R12679</t>
  </si>
  <si>
    <t>R7998</t>
  </si>
  <si>
    <t>R12681</t>
  </si>
  <si>
    <t>R12680</t>
  </si>
  <si>
    <t>R4473</t>
  </si>
  <si>
    <t>R6729</t>
  </si>
  <si>
    <t>R12682</t>
  </si>
  <si>
    <t>R12683</t>
  </si>
  <si>
    <t>R12684</t>
  </si>
  <si>
    <t>R12685</t>
  </si>
  <si>
    <t>R12686</t>
  </si>
  <si>
    <t>R4474</t>
  </si>
  <si>
    <t>R12687</t>
  </si>
  <si>
    <t>R12688</t>
  </si>
  <si>
    <t>R14889</t>
  </si>
  <si>
    <t>R4475</t>
  </si>
  <si>
    <t>R12689</t>
  </si>
  <si>
    <t>Autogume</t>
  </si>
  <si>
    <t>R4476</t>
  </si>
  <si>
    <t>R4477</t>
  </si>
  <si>
    <t>R6953</t>
  </si>
  <si>
    <t>R12690</t>
  </si>
  <si>
    <t>R12691</t>
  </si>
  <si>
    <t>R12692</t>
  </si>
  <si>
    <t>R4478</t>
  </si>
  <si>
    <t>Ostale usluge tekućeg i investicijskog održavanja</t>
  </si>
  <si>
    <t>R4479</t>
  </si>
  <si>
    <t>R12693</t>
  </si>
  <si>
    <t>R12694</t>
  </si>
  <si>
    <t>R4480</t>
  </si>
  <si>
    <t>R7656</t>
  </si>
  <si>
    <t>R7789</t>
  </si>
  <si>
    <t>R4481</t>
  </si>
  <si>
    <t>Grafičke i tisk. usl., usluge kopiranja i uvezivanja islično</t>
  </si>
  <si>
    <t>R6730</t>
  </si>
  <si>
    <t>R7966</t>
  </si>
  <si>
    <t>R6731</t>
  </si>
  <si>
    <t xml:space="preserve">Naknade ostalih troškova </t>
  </si>
  <si>
    <t>Naknade za rad predstavničkih i izvršnih tijela, povjerenstava i slično</t>
  </si>
  <si>
    <t>R6954</t>
  </si>
  <si>
    <t>Ostale slične naknade za rad (e-tehničar)</t>
  </si>
  <si>
    <t>R6732</t>
  </si>
  <si>
    <t>R6733</t>
  </si>
  <si>
    <t>R12695</t>
  </si>
  <si>
    <t>R5141</t>
  </si>
  <si>
    <t>R7997</t>
  </si>
  <si>
    <t>R12696</t>
  </si>
  <si>
    <t>R5142</t>
  </si>
  <si>
    <t>R6734</t>
  </si>
  <si>
    <t>Ostali rashodi</t>
  </si>
  <si>
    <t>Tekuće donacije u naravi</t>
  </si>
  <si>
    <t>R10166</t>
  </si>
  <si>
    <t>Ostale tekuće donacije u naravi</t>
  </si>
  <si>
    <t>Ostali poslovni građevinski objekti</t>
  </si>
  <si>
    <t>Uredska oprema i namještaj</t>
  </si>
  <si>
    <t>R6955</t>
  </si>
  <si>
    <t>Računala i računalna oprema</t>
  </si>
  <si>
    <t>R6956</t>
  </si>
  <si>
    <t>Uredski namještaj</t>
  </si>
  <si>
    <t>R6735</t>
  </si>
  <si>
    <t>R4482</t>
  </si>
  <si>
    <t>R4483</t>
  </si>
  <si>
    <t>Manjak prihoda</t>
  </si>
  <si>
    <t>R4865</t>
  </si>
  <si>
    <t>Manjak prihoda poslovanja PK</t>
  </si>
  <si>
    <t>R14769</t>
  </si>
  <si>
    <t>R12697</t>
  </si>
  <si>
    <t>R12698</t>
  </si>
  <si>
    <t>R12699</t>
  </si>
  <si>
    <t>R12700</t>
  </si>
  <si>
    <t>R4484</t>
  </si>
  <si>
    <t>R12701</t>
  </si>
  <si>
    <t>R14972</t>
  </si>
  <si>
    <t>R4485</t>
  </si>
  <si>
    <t>R14974</t>
  </si>
  <si>
    <t>R14973</t>
  </si>
  <si>
    <t>R4486</t>
  </si>
  <si>
    <t>R4487</t>
  </si>
  <si>
    <t>R5143</t>
  </si>
  <si>
    <t>Ostale slične naknade za rad</t>
  </si>
  <si>
    <t>R4488</t>
  </si>
  <si>
    <t>R4912</t>
  </si>
  <si>
    <t>Plaće (Bruto)</t>
  </si>
  <si>
    <t>Plaće za redovan rad</t>
  </si>
  <si>
    <t>R4489 / R6486</t>
  </si>
  <si>
    <t>Plaće za zaposlene</t>
  </si>
  <si>
    <t>Plaće za prekovremeni rad</t>
  </si>
  <si>
    <t>R12702</t>
  </si>
  <si>
    <t>Plaće za posebne uvjete rada</t>
  </si>
  <si>
    <t>R12703</t>
  </si>
  <si>
    <t>R12704</t>
  </si>
  <si>
    <t>R12705</t>
  </si>
  <si>
    <t>Darovi</t>
  </si>
  <si>
    <t>R12706</t>
  </si>
  <si>
    <t>Otpremnine</t>
  </si>
  <si>
    <t>R12707</t>
  </si>
  <si>
    <t>Naknada za bolest, invalidnost i smrtni slučaj</t>
  </si>
  <si>
    <t>R12708</t>
  </si>
  <si>
    <t>Regres za godišnji odmor</t>
  </si>
  <si>
    <t>R6487</t>
  </si>
  <si>
    <t>Ostali nenavedeni rashodi za zaposlene</t>
  </si>
  <si>
    <t>Doprinosi na plaće</t>
  </si>
  <si>
    <t>R6488</t>
  </si>
  <si>
    <t>Doprinosi za mirovinsko osiguranje</t>
  </si>
  <si>
    <t>R6489</t>
  </si>
  <si>
    <t>Doprinosi za zdravstveno osiguranje</t>
  </si>
  <si>
    <t>R12709</t>
  </si>
  <si>
    <t>R12710</t>
  </si>
  <si>
    <t>R12711</t>
  </si>
  <si>
    <t>R12712</t>
  </si>
  <si>
    <t>R12713</t>
  </si>
  <si>
    <t>R14975</t>
  </si>
  <si>
    <t>Stručna literatura</t>
  </si>
  <si>
    <t>R6924</t>
  </si>
  <si>
    <t>R14770</t>
  </si>
  <si>
    <t>R12714</t>
  </si>
  <si>
    <t>Autorski honorar</t>
  </si>
  <si>
    <t>R8482</t>
  </si>
  <si>
    <t>R4491</t>
  </si>
  <si>
    <t>R10168</t>
  </si>
  <si>
    <t>R8483</t>
  </si>
  <si>
    <t>Sudske pristojbe</t>
  </si>
  <si>
    <t>R6490</t>
  </si>
  <si>
    <t>Novčana naknada poslodavca zbog nezapošljavanja osoba s invaliditetom</t>
  </si>
  <si>
    <t>Troškovi sudskih postupaka</t>
  </si>
  <si>
    <t>R14771</t>
  </si>
  <si>
    <t>R5144</t>
  </si>
  <si>
    <t>R10167</t>
  </si>
  <si>
    <t>Nematerijalna imovina</t>
  </si>
  <si>
    <t>R6237</t>
  </si>
  <si>
    <t>R6736</t>
  </si>
  <si>
    <t>R5934</t>
  </si>
  <si>
    <t>R6236</t>
  </si>
  <si>
    <t>R4952</t>
  </si>
  <si>
    <t>R12715</t>
  </si>
  <si>
    <t>R12716</t>
  </si>
  <si>
    <t>R12717</t>
  </si>
  <si>
    <t>R12718</t>
  </si>
  <si>
    <t>R12719</t>
  </si>
  <si>
    <t>R6920</t>
  </si>
  <si>
    <t>R12720</t>
  </si>
  <si>
    <t>R4492</t>
  </si>
  <si>
    <t>R12721</t>
  </si>
  <si>
    <t>R6738/ R6921</t>
  </si>
  <si>
    <t>Materijal i dijelovi za tek. i investicijsko održavanje</t>
  </si>
  <si>
    <t>R12722</t>
  </si>
  <si>
    <t>R6922</t>
  </si>
  <si>
    <t>Ostali materijal i dijelovi za tek. i investicijsko održavanje</t>
  </si>
  <si>
    <t>R8000</t>
  </si>
  <si>
    <t>R12723</t>
  </si>
  <si>
    <t>R10169</t>
  </si>
  <si>
    <t>R12724</t>
  </si>
  <si>
    <t>R12725</t>
  </si>
  <si>
    <t>R12726</t>
  </si>
  <si>
    <t>R4493</t>
  </si>
  <si>
    <t>R4494</t>
  </si>
  <si>
    <t>Ostale  zakupnine i najamnine</t>
  </si>
  <si>
    <t>R14772</t>
  </si>
  <si>
    <t>R5933</t>
  </si>
  <si>
    <t>R6957/ R7999</t>
  </si>
  <si>
    <t>R4495</t>
  </si>
  <si>
    <t>R4496</t>
  </si>
  <si>
    <t>R4497</t>
  </si>
  <si>
    <t>R6958</t>
  </si>
  <si>
    <t>R5489</t>
  </si>
  <si>
    <t>R6959</t>
  </si>
  <si>
    <t>R6923/ R6960</t>
  </si>
  <si>
    <t>R12727</t>
  </si>
  <si>
    <t>Oprema za održavanje i zaštitu</t>
  </si>
  <si>
    <t>R12728</t>
  </si>
  <si>
    <t>Oprema za grijanje, ventilaciju i hlađenje</t>
  </si>
  <si>
    <t>R6737</t>
  </si>
  <si>
    <t>Uređaji i strojevi za ostale namjene</t>
  </si>
  <si>
    <t>R4498</t>
  </si>
  <si>
    <t>R4499</t>
  </si>
  <si>
    <t>R4997</t>
  </si>
  <si>
    <t>R7790</t>
  </si>
  <si>
    <t>R7791</t>
  </si>
  <si>
    <t>R14773</t>
  </si>
  <si>
    <t>R4500</t>
  </si>
  <si>
    <t>R7995</t>
  </si>
  <si>
    <t>R4501</t>
  </si>
  <si>
    <t>R10170</t>
  </si>
  <si>
    <t>R6961</t>
  </si>
  <si>
    <t>R12729</t>
  </si>
  <si>
    <t>R7994</t>
  </si>
  <si>
    <t>R12730</t>
  </si>
  <si>
    <t>R4502</t>
  </si>
  <si>
    <t>R12731</t>
  </si>
  <si>
    <t>R12732</t>
  </si>
  <si>
    <t>R12733</t>
  </si>
  <si>
    <t>R8481</t>
  </si>
  <si>
    <t>R4503</t>
  </si>
  <si>
    <t>R14774</t>
  </si>
  <si>
    <t>R5932/ R6741</t>
  </si>
  <si>
    <t>R6743</t>
  </si>
  <si>
    <t>Premije osiguranja zaposlenika</t>
  </si>
  <si>
    <t>R6742</t>
  </si>
  <si>
    <t>R4504</t>
  </si>
  <si>
    <t>R12734</t>
  </si>
  <si>
    <t>Zgrade znanstvenih i obrazovnih institucija (Škola)</t>
  </si>
  <si>
    <t>R6739</t>
  </si>
  <si>
    <t>R6740</t>
  </si>
  <si>
    <t>R5009</t>
  </si>
  <si>
    <t>R12671</t>
  </si>
  <si>
    <t>R12672</t>
  </si>
  <si>
    <t>R6728</t>
  </si>
  <si>
    <t>R6949</t>
  </si>
  <si>
    <t>R6950</t>
  </si>
  <si>
    <t>R12673</t>
  </si>
  <si>
    <t>R5138</t>
  </si>
  <si>
    <t>Ostali materijal i dijelovi za tekuće i investicijsko održavanje</t>
  </si>
  <si>
    <t>R5139</t>
  </si>
  <si>
    <t>R6951</t>
  </si>
  <si>
    <t>R4471</t>
  </si>
  <si>
    <t>R6238</t>
  </si>
  <si>
    <t>R12674</t>
  </si>
  <si>
    <t>R8484</t>
  </si>
  <si>
    <t>R5140</t>
  </si>
  <si>
    <t>R4821</t>
  </si>
  <si>
    <t>U Oroslavju,  21. listopada 2025. godine</t>
  </si>
  <si>
    <t>Voditeljica računovodstva:</t>
  </si>
  <si>
    <t>Ravnateljica:</t>
  </si>
  <si>
    <t xml:space="preserve">  Ivana Klenkar, mag. oec.</t>
  </si>
  <si>
    <t>Natalija Mučnjak, prof.</t>
  </si>
  <si>
    <t xml:space="preserve">                          Predsjednik Školskog odbora:</t>
  </si>
  <si>
    <t xml:space="preserve">                           Marija Banožić Aličević, prof.</t>
  </si>
  <si>
    <t>KLASA:</t>
  </si>
  <si>
    <t>URBROJ:</t>
  </si>
  <si>
    <t>U Oroslavju,</t>
  </si>
  <si>
    <t>Ivana Klenkar, mag. oec.</t>
  </si>
  <si>
    <t>Natalija Mučnjak,  prof.</t>
  </si>
  <si>
    <t xml:space="preserve">            Predsjednik Školskog odbora:</t>
  </si>
  <si>
    <t xml:space="preserve">            Marija Banožić Aličević,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</si>
</sst>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i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5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</borders>
  <cellStyleXfs count="9">
    <xf numFmtId="0" fontId="0" fillId="0" borderId="0"/>
    <xf numFmtId="0" fontId="4" fillId="0" borderId="0"/>
    <xf numFmtId="0" fontId="3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</cellStyleXfs>
  <cellXfs count="314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vertical="center" wrapText="1"/>
    </xf>
    <xf numFmtId="0" fontId="7" fillId="0" borderId="0" xfId="2" applyNumberFormat="1" applyFont="1" applyFill="1" applyBorder="1" applyAlignment="1" applyProtection="1">
      <alignment horizontal="left" wrapText="1"/>
    </xf>
    <xf numFmtId="0" fontId="11" fillId="0" borderId="0" xfId="2" applyNumberFormat="1" applyFont="1" applyFill="1" applyBorder="1" applyAlignment="1" applyProtection="1">
      <alignment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0" fontId="16" fillId="3" borderId="2" xfId="2" applyFont="1" applyFill="1" applyBorder="1" applyAlignment="1">
      <alignment horizontal="left" vertical="center"/>
    </xf>
    <xf numFmtId="0" fontId="11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/>
    <xf numFmtId="0" fontId="7" fillId="0" borderId="0" xfId="2" quotePrefix="1" applyNumberFormat="1" applyFont="1" applyFill="1" applyBorder="1" applyAlignment="1" applyProtection="1">
      <alignment horizontal="center" vertical="center" wrapText="1"/>
    </xf>
    <xf numFmtId="0" fontId="19" fillId="0" borderId="0" xfId="2" applyFont="1" applyAlignment="1">
      <alignment wrapText="1"/>
    </xf>
    <xf numFmtId="0" fontId="20" fillId="0" borderId="0" xfId="2" quotePrefix="1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17" fillId="0" borderId="0" xfId="2" applyNumberFormat="1" applyFont="1" applyFill="1" applyBorder="1" applyAlignment="1" applyProtection="1"/>
    <xf numFmtId="0" fontId="18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NumberFormat="1" applyFont="1" applyFill="1" applyBorder="1" applyAlignment="1" applyProtection="1">
      <alignment vertical="center"/>
    </xf>
    <xf numFmtId="0" fontId="7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3" applyFont="1"/>
    <xf numFmtId="0" fontId="9" fillId="0" borderId="0" xfId="3" applyNumberFormat="1" applyFont="1" applyFill="1" applyBorder="1" applyAlignment="1" applyProtection="1">
      <alignment vertical="center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vertical="center" wrapText="1"/>
    </xf>
    <xf numFmtId="0" fontId="14" fillId="3" borderId="4" xfId="3" applyNumberFormat="1" applyFont="1" applyFill="1" applyBorder="1" applyAlignment="1" applyProtection="1">
      <alignment horizontal="center" vertical="center" wrapText="1"/>
    </xf>
    <xf numFmtId="0" fontId="14" fillId="3" borderId="5" xfId="3" applyNumberFormat="1" applyFont="1" applyFill="1" applyBorder="1" applyAlignment="1" applyProtection="1">
      <alignment horizontal="center" vertical="center" wrapText="1"/>
    </xf>
    <xf numFmtId="0" fontId="15" fillId="3" borderId="4" xfId="3" quotePrefix="1" applyFont="1" applyFill="1" applyBorder="1" applyAlignment="1">
      <alignment horizontal="center" vertical="center" wrapText="1"/>
    </xf>
    <xf numFmtId="0" fontId="22" fillId="0" borderId="0" xfId="3" applyFont="1" applyFill="1"/>
    <xf numFmtId="0" fontId="16" fillId="2" borderId="4" xfId="3" applyNumberFormat="1" applyFont="1" applyFill="1" applyBorder="1" applyAlignment="1" applyProtection="1">
      <alignment horizontal="left" vertical="center" wrapText="1"/>
    </xf>
    <xf numFmtId="3" fontId="9" fillId="2" borderId="4" xfId="3" applyNumberFormat="1" applyFont="1" applyFill="1" applyBorder="1" applyAlignment="1">
      <alignment horizontal="right"/>
    </xf>
    <xf numFmtId="0" fontId="17" fillId="2" borderId="4" xfId="3" applyNumberFormat="1" applyFont="1" applyFill="1" applyBorder="1" applyAlignment="1" applyProtection="1">
      <alignment horizontal="left" vertical="center" wrapText="1"/>
    </xf>
    <xf numFmtId="0" fontId="17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/>
    </xf>
    <xf numFmtId="0" fontId="17" fillId="2" borderId="4" xfId="3" quotePrefix="1" applyFont="1" applyFill="1" applyBorder="1" applyAlignment="1">
      <alignment horizontal="left" vertical="center" wrapText="1"/>
    </xf>
    <xf numFmtId="0" fontId="23" fillId="2" borderId="4" xfId="3" quotePrefix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/>
    </xf>
    <xf numFmtId="0" fontId="16" fillId="2" borderId="4" xfId="3" applyNumberFormat="1" applyFont="1" applyFill="1" applyBorder="1" applyAlignment="1" applyProtection="1">
      <alignment vertical="center" wrapText="1"/>
    </xf>
    <xf numFmtId="0" fontId="17" fillId="2" borderId="4" xfId="3" applyNumberFormat="1" applyFont="1" applyFill="1" applyBorder="1" applyAlignment="1" applyProtection="1">
      <alignment vertical="center" wrapText="1"/>
    </xf>
    <xf numFmtId="0" fontId="23" fillId="2" borderId="4" xfId="3" applyFont="1" applyFill="1" applyBorder="1" applyAlignment="1">
      <alignment horizontal="left" vertical="center" indent="1"/>
    </xf>
    <xf numFmtId="0" fontId="23" fillId="2" borderId="4" xfId="3" applyNumberFormat="1" applyFont="1" applyFill="1" applyBorder="1" applyAlignment="1" applyProtection="1">
      <alignment horizontal="left" vertical="center" wrapText="1" indent="1"/>
    </xf>
    <xf numFmtId="0" fontId="17" fillId="2" borderId="4" xfId="3" applyNumberFormat="1" applyFont="1" applyFill="1" applyBorder="1" applyAlignment="1" applyProtection="1">
      <alignment horizontal="left" vertical="center" wrapText="1" indent="2"/>
    </xf>
    <xf numFmtId="0" fontId="17" fillId="2" borderId="4" xfId="3" quotePrefix="1" applyFont="1" applyFill="1" applyBorder="1" applyAlignment="1">
      <alignment horizontal="left" vertical="center" indent="2"/>
    </xf>
    <xf numFmtId="0" fontId="6" fillId="0" borderId="0" xfId="3" applyNumberFormat="1" applyFont="1" applyFill="1" applyBorder="1" applyAlignment="1" applyProtection="1">
      <alignment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/>
    </xf>
    <xf numFmtId="49" fontId="17" fillId="2" borderId="4" xfId="3" applyNumberFormat="1" applyFont="1" applyFill="1" applyBorder="1" applyAlignment="1" applyProtection="1">
      <alignment horizontal="left" vertical="center" wrapText="1" indent="2"/>
    </xf>
    <xf numFmtId="49" fontId="17" fillId="2" borderId="4" xfId="3" quotePrefix="1" applyNumberFormat="1" applyFont="1" applyFill="1" applyBorder="1" applyAlignment="1">
      <alignment horizontal="left" vertical="center" indent="2"/>
    </xf>
    <xf numFmtId="0" fontId="6" fillId="0" borderId="0" xfId="3" applyNumberFormat="1" applyFont="1" applyFill="1" applyBorder="1" applyAlignment="1" applyProtection="1">
      <alignment horizontal="left" vertical="center"/>
    </xf>
    <xf numFmtId="0" fontId="5" fillId="0" borderId="4" xfId="3" applyFont="1" applyBorder="1"/>
    <xf numFmtId="0" fontId="5" fillId="0" borderId="0" xfId="3" applyFont="1" applyAlignment="1">
      <alignment horizontal="left" indent="1"/>
    </xf>
    <xf numFmtId="0" fontId="14" fillId="2" borderId="4" xfId="3" applyNumberFormat="1" applyFont="1" applyFill="1" applyBorder="1" applyAlignment="1" applyProtection="1">
      <alignment horizontal="left" vertical="center" wrapText="1"/>
    </xf>
    <xf numFmtId="0" fontId="24" fillId="2" borderId="4" xfId="3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3" applyNumberFormat="1" applyFont="1" applyFill="1" applyBorder="1" applyAlignment="1" applyProtection="1">
      <alignment horizontal="left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NumberFormat="1" applyFont="1" applyFill="1" applyBorder="1" applyAlignment="1" applyProtection="1">
      <alignment horizontal="center" vertical="center" wrapText="1"/>
    </xf>
    <xf numFmtId="0" fontId="5" fillId="0" borderId="4" xfId="3" applyFont="1" applyBorder="1" applyAlignment="1">
      <alignment horizontal="center"/>
    </xf>
    <xf numFmtId="4" fontId="14" fillId="3" borderId="4" xfId="2" applyNumberFormat="1" applyFont="1" applyFill="1" applyBorder="1" applyAlignment="1">
      <alignment horizontal="right"/>
    </xf>
    <xf numFmtId="4" fontId="14" fillId="0" borderId="4" xfId="2" applyNumberFormat="1" applyFont="1" applyFill="1" applyBorder="1" applyAlignment="1">
      <alignment horizontal="right"/>
    </xf>
    <xf numFmtId="4" fontId="14" fillId="0" borderId="4" xfId="2" applyNumberFormat="1" applyFont="1" applyFill="1" applyBorder="1" applyAlignment="1" applyProtection="1">
      <alignment horizontal="right" wrapText="1"/>
    </xf>
    <xf numFmtId="4" fontId="14" fillId="0" borderId="4" xfId="2" applyNumberFormat="1" applyFont="1" applyBorder="1" applyAlignment="1">
      <alignment horizontal="right"/>
    </xf>
    <xf numFmtId="4" fontId="16" fillId="4" borderId="2" xfId="2" quotePrefix="1" applyNumberFormat="1" applyFont="1" applyFill="1" applyBorder="1" applyAlignment="1">
      <alignment horizontal="right"/>
    </xf>
    <xf numFmtId="4" fontId="16" fillId="4" borderId="4" xfId="2" applyNumberFormat="1" applyFont="1" applyFill="1" applyBorder="1" applyAlignment="1" applyProtection="1">
      <alignment horizontal="right" wrapText="1"/>
    </xf>
    <xf numFmtId="4" fontId="16" fillId="3" borderId="2" xfId="2" quotePrefix="1" applyNumberFormat="1" applyFont="1" applyFill="1" applyBorder="1" applyAlignment="1">
      <alignment horizontal="right"/>
    </xf>
    <xf numFmtId="4" fontId="16" fillId="3" borderId="4" xfId="2" quotePrefix="1" applyNumberFormat="1" applyFont="1" applyFill="1" applyBorder="1" applyAlignment="1">
      <alignment horizontal="right"/>
    </xf>
    <xf numFmtId="4" fontId="14" fillId="3" borderId="2" xfId="2" quotePrefix="1" applyNumberFormat="1" applyFont="1" applyFill="1" applyBorder="1" applyAlignment="1">
      <alignment horizontal="right"/>
    </xf>
    <xf numFmtId="4" fontId="14" fillId="3" borderId="4" xfId="2" quotePrefix="1" applyNumberFormat="1" applyFont="1" applyFill="1" applyBorder="1" applyAlignment="1">
      <alignment horizontal="right"/>
    </xf>
    <xf numFmtId="0" fontId="17" fillId="2" borderId="4" xfId="3" applyNumberFormat="1" applyFont="1" applyFill="1" applyBorder="1" applyAlignment="1" applyProtection="1">
      <alignment horizontal="center" vertical="center" wrapText="1"/>
    </xf>
    <xf numFmtId="0" fontId="17" fillId="2" borderId="0" xfId="3" quotePrefix="1" applyFont="1" applyFill="1" applyBorder="1" applyAlignment="1">
      <alignment horizontal="left" vertical="center" indent="2"/>
    </xf>
    <xf numFmtId="0" fontId="17" fillId="2" borderId="0" xfId="3" quotePrefix="1" applyFont="1" applyFill="1" applyBorder="1" applyAlignment="1">
      <alignment horizontal="left" vertical="center" wrapText="1"/>
    </xf>
    <xf numFmtId="3" fontId="9" fillId="2" borderId="0" xfId="3" applyNumberFormat="1" applyFont="1" applyFill="1" applyBorder="1" applyAlignment="1">
      <alignment horizontal="right"/>
    </xf>
    <xf numFmtId="0" fontId="17" fillId="2" borderId="0" xfId="3" applyNumberFormat="1" applyFont="1" applyFill="1" applyBorder="1" applyAlignment="1" applyProtection="1">
      <alignment horizontal="left" vertical="center" wrapText="1" indent="2"/>
    </xf>
    <xf numFmtId="0" fontId="23" fillId="2" borderId="0" xfId="3" quotePrefix="1" applyFont="1" applyFill="1" applyBorder="1" applyAlignment="1">
      <alignment horizontal="left" vertical="center"/>
    </xf>
    <xf numFmtId="3" fontId="9" fillId="2" borderId="0" xfId="3" applyNumberFormat="1" applyFont="1" applyFill="1" applyBorder="1" applyAlignment="1" applyProtection="1">
      <alignment horizontal="right" wrapText="1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4" fontId="9" fillId="2" borderId="4" xfId="3" applyNumberFormat="1" applyFont="1" applyFill="1" applyBorder="1" applyAlignment="1">
      <alignment horizontal="right"/>
    </xf>
    <xf numFmtId="4" fontId="17" fillId="2" borderId="4" xfId="3" applyNumberFormat="1" applyFont="1" applyFill="1" applyBorder="1" applyAlignment="1" applyProtection="1">
      <alignment horizontal="right" vertical="center" wrapText="1"/>
    </xf>
    <xf numFmtId="4" fontId="17" fillId="2" borderId="4" xfId="3" quotePrefix="1" applyNumberFormat="1" applyFont="1" applyFill="1" applyBorder="1" applyAlignment="1">
      <alignment horizontal="right" vertical="center"/>
    </xf>
    <xf numFmtId="4" fontId="17" fillId="2" borderId="4" xfId="3" quotePrefix="1" applyNumberFormat="1" applyFont="1" applyFill="1" applyBorder="1" applyAlignment="1">
      <alignment horizontal="right" vertical="center" wrapText="1"/>
    </xf>
    <xf numFmtId="4" fontId="14" fillId="2" borderId="4" xfId="3" applyNumberFormat="1" applyFont="1" applyFill="1" applyBorder="1" applyAlignment="1">
      <alignment horizontal="right"/>
    </xf>
    <xf numFmtId="49" fontId="17" fillId="2" borderId="4" xfId="3" quotePrefix="1" applyNumberFormat="1" applyFont="1" applyFill="1" applyBorder="1" applyAlignment="1">
      <alignment horizontal="right" vertical="center"/>
    </xf>
    <xf numFmtId="0" fontId="15" fillId="0" borderId="4" xfId="3" quotePrefix="1" applyFont="1" applyFill="1" applyBorder="1" applyAlignment="1">
      <alignment horizontal="center" vertical="center" wrapText="1"/>
    </xf>
    <xf numFmtId="0" fontId="14" fillId="0" borderId="4" xfId="3" quotePrefix="1" applyFont="1" applyFill="1" applyBorder="1" applyAlignment="1">
      <alignment horizontal="left" vertical="center" wrapText="1"/>
    </xf>
    <xf numFmtId="4" fontId="14" fillId="0" borderId="4" xfId="3" quotePrefix="1" applyNumberFormat="1" applyFont="1" applyFill="1" applyBorder="1" applyAlignment="1">
      <alignment horizontal="right" vertical="center" wrapText="1"/>
    </xf>
    <xf numFmtId="4" fontId="27" fillId="0" borderId="4" xfId="3" quotePrefix="1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left" vertical="center" indent="2"/>
    </xf>
    <xf numFmtId="0" fontId="16" fillId="2" borderId="4" xfId="3" quotePrefix="1" applyFont="1" applyFill="1" applyBorder="1" applyAlignment="1">
      <alignment horizontal="lef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3" fontId="9" fillId="2" borderId="4" xfId="3" applyNumberFormat="1" applyFont="1" applyFill="1" applyBorder="1" applyAlignment="1">
      <alignment horizontal="left" wrapText="1"/>
    </xf>
    <xf numFmtId="0" fontId="5" fillId="0" borderId="0" xfId="3" applyFont="1" applyAlignment="1">
      <alignment wrapText="1"/>
    </xf>
    <xf numFmtId="0" fontId="5" fillId="0" borderId="4" xfId="3" applyFont="1" applyBorder="1" applyAlignment="1">
      <alignment horizontal="left" wrapText="1"/>
    </xf>
    <xf numFmtId="4" fontId="5" fillId="0" borderId="4" xfId="3" applyNumberFormat="1" applyFont="1" applyBorder="1" applyAlignment="1"/>
    <xf numFmtId="4" fontId="31" fillId="2" borderId="4" xfId="3" applyNumberFormat="1" applyFont="1" applyFill="1" applyBorder="1" applyAlignment="1"/>
    <xf numFmtId="4" fontId="31" fillId="2" borderId="4" xfId="3" applyNumberFormat="1" applyFont="1" applyFill="1" applyBorder="1" applyAlignment="1" applyProtection="1"/>
    <xf numFmtId="3" fontId="14" fillId="2" borderId="4" xfId="3" applyNumberFormat="1" applyFont="1" applyFill="1" applyBorder="1" applyAlignment="1">
      <alignment horizontal="left" wrapText="1"/>
    </xf>
    <xf numFmtId="4" fontId="12" fillId="0" borderId="4" xfId="3" applyNumberFormat="1" applyFont="1" applyBorder="1" applyAlignment="1"/>
    <xf numFmtId="4" fontId="32" fillId="2" borderId="4" xfId="3" applyNumberFormat="1" applyFont="1" applyFill="1" applyBorder="1" applyAlignment="1"/>
    <xf numFmtId="0" fontId="14" fillId="7" borderId="4" xfId="3" applyNumberFormat="1" applyFont="1" applyFill="1" applyBorder="1" applyAlignment="1" applyProtection="1">
      <alignment horizontal="left" vertical="center" wrapText="1"/>
    </xf>
    <xf numFmtId="3" fontId="9" fillId="7" borderId="4" xfId="3" applyNumberFormat="1" applyFont="1" applyFill="1" applyBorder="1" applyAlignment="1">
      <alignment horizontal="left" wrapText="1"/>
    </xf>
    <xf numFmtId="4" fontId="5" fillId="7" borderId="4" xfId="3" applyNumberFormat="1" applyFont="1" applyFill="1" applyBorder="1" applyAlignment="1"/>
    <xf numFmtId="4" fontId="31" fillId="7" borderId="4" xfId="3" applyNumberFormat="1" applyFont="1" applyFill="1" applyBorder="1" applyAlignment="1"/>
    <xf numFmtId="0" fontId="12" fillId="7" borderId="4" xfId="3" applyFont="1" applyFill="1" applyBorder="1"/>
    <xf numFmtId="0" fontId="5" fillId="7" borderId="4" xfId="3" applyFont="1" applyFill="1" applyBorder="1" applyAlignment="1">
      <alignment horizontal="left" wrapText="1"/>
    </xf>
    <xf numFmtId="0" fontId="30" fillId="4" borderId="4" xfId="3" applyNumberFormat="1" applyFont="1" applyFill="1" applyBorder="1" applyAlignment="1" applyProtection="1">
      <alignment horizontal="left" vertical="center" wrapText="1"/>
    </xf>
    <xf numFmtId="3" fontId="9" fillId="4" borderId="4" xfId="3" applyNumberFormat="1" applyFont="1" applyFill="1" applyBorder="1" applyAlignment="1">
      <alignment horizontal="left" wrapText="1"/>
    </xf>
    <xf numFmtId="4" fontId="5" fillId="4" borderId="4" xfId="3" applyNumberFormat="1" applyFont="1" applyFill="1" applyBorder="1" applyAlignment="1"/>
    <xf numFmtId="4" fontId="31" fillId="4" borderId="4" xfId="3" applyNumberFormat="1" applyFont="1" applyFill="1" applyBorder="1" applyAlignment="1"/>
    <xf numFmtId="0" fontId="30" fillId="5" borderId="4" xfId="3" applyNumberFormat="1" applyFont="1" applyFill="1" applyBorder="1" applyAlignment="1" applyProtection="1">
      <alignment horizontal="left" vertical="center" wrapText="1"/>
    </xf>
    <xf numFmtId="3" fontId="9" fillId="5" borderId="4" xfId="3" applyNumberFormat="1" applyFont="1" applyFill="1" applyBorder="1" applyAlignment="1">
      <alignment horizontal="left" wrapText="1"/>
    </xf>
    <xf numFmtId="4" fontId="5" fillId="5" borderId="4" xfId="3" applyNumberFormat="1" applyFont="1" applyFill="1" applyBorder="1" applyAlignment="1"/>
    <xf numFmtId="4" fontId="31" fillId="5" borderId="4" xfId="3" applyNumberFormat="1" applyFont="1" applyFill="1" applyBorder="1" applyAlignment="1"/>
    <xf numFmtId="0" fontId="14" fillId="5" borderId="4" xfId="3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4" fontId="31" fillId="5" borderId="4" xfId="3" applyNumberFormat="1" applyFont="1" applyFill="1" applyBorder="1" applyAlignment="1" applyProtection="1"/>
    <xf numFmtId="0" fontId="14" fillId="4" borderId="4" xfId="0" applyNumberFormat="1" applyFont="1" applyFill="1" applyBorder="1" applyAlignment="1" applyProtection="1">
      <alignment horizontal="left" vertical="center" wrapText="1"/>
    </xf>
    <xf numFmtId="4" fontId="31" fillId="4" borderId="4" xfId="3" applyNumberFormat="1" applyFont="1" applyFill="1" applyBorder="1" applyAlignment="1" applyProtection="1"/>
    <xf numFmtId="0" fontId="13" fillId="4" borderId="4" xfId="3" applyFont="1" applyFill="1" applyBorder="1"/>
    <xf numFmtId="0" fontId="5" fillId="4" borderId="4" xfId="3" applyFont="1" applyFill="1" applyBorder="1" applyAlignment="1">
      <alignment horizontal="left" wrapText="1"/>
    </xf>
    <xf numFmtId="0" fontId="12" fillId="5" borderId="4" xfId="3" applyFont="1" applyFill="1" applyBorder="1"/>
    <xf numFmtId="0" fontId="5" fillId="5" borderId="4" xfId="3" applyFont="1" applyFill="1" applyBorder="1" applyAlignment="1">
      <alignment horizontal="left" wrapText="1"/>
    </xf>
    <xf numFmtId="0" fontId="5" fillId="0" borderId="4" xfId="3" applyFont="1" applyFill="1" applyBorder="1"/>
    <xf numFmtId="0" fontId="5" fillId="0" borderId="4" xfId="3" applyFont="1" applyFill="1" applyBorder="1" applyAlignment="1">
      <alignment horizontal="left" wrapText="1"/>
    </xf>
    <xf numFmtId="4" fontId="5" fillId="0" borderId="4" xfId="3" applyNumberFormat="1" applyFont="1" applyFill="1" applyBorder="1" applyAlignment="1"/>
    <xf numFmtId="0" fontId="13" fillId="5" borderId="4" xfId="3" applyFont="1" applyFill="1" applyBorder="1"/>
    <xf numFmtId="0" fontId="27" fillId="8" borderId="4" xfId="3" quotePrefix="1" applyFont="1" applyFill="1" applyBorder="1" applyAlignment="1">
      <alignment horizontal="center" vertical="center" wrapText="1"/>
    </xf>
    <xf numFmtId="0" fontId="27" fillId="8" borderId="4" xfId="3" quotePrefix="1" applyFont="1" applyFill="1" applyBorder="1" applyAlignment="1">
      <alignment horizontal="left" vertical="center" wrapText="1"/>
    </xf>
    <xf numFmtId="0" fontId="14" fillId="8" borderId="4" xfId="3" applyNumberFormat="1" applyFont="1" applyFill="1" applyBorder="1" applyAlignment="1" applyProtection="1">
      <alignment horizontal="center" vertical="center" wrapText="1"/>
    </xf>
    <xf numFmtId="3" fontId="14" fillId="8" borderId="4" xfId="3" applyNumberFormat="1" applyFont="1" applyFill="1" applyBorder="1" applyAlignment="1">
      <alignment horizontal="left" wrapText="1"/>
    </xf>
    <xf numFmtId="0" fontId="28" fillId="0" borderId="0" xfId="3" applyFont="1" applyFill="1" applyAlignment="1">
      <alignment horizontal="right"/>
    </xf>
    <xf numFmtId="4" fontId="14" fillId="8" borderId="4" xfId="3" applyNumberFormat="1" applyFont="1" applyFill="1" applyBorder="1" applyAlignment="1">
      <alignment horizontal="right"/>
    </xf>
    <xf numFmtId="4" fontId="13" fillId="8" borderId="4" xfId="3" applyNumberFormat="1" applyFont="1" applyFill="1" applyBorder="1" applyAlignment="1">
      <alignment horizontal="right"/>
    </xf>
    <xf numFmtId="0" fontId="28" fillId="0" borderId="0" xfId="3" applyFont="1" applyAlignment="1">
      <alignment horizontal="right"/>
    </xf>
    <xf numFmtId="4" fontId="14" fillId="8" borderId="4" xfId="3" quotePrefix="1" applyNumberFormat="1" applyFont="1" applyFill="1" applyBorder="1" applyAlignment="1">
      <alignment horizontal="right" vertical="center" wrapText="1"/>
    </xf>
    <xf numFmtId="0" fontId="28" fillId="5" borderId="4" xfId="3" applyFont="1" applyFill="1" applyBorder="1" applyAlignment="1">
      <alignment horizontal="left" wrapText="1"/>
    </xf>
    <xf numFmtId="4" fontId="17" fillId="2" borderId="4" xfId="3" applyNumberFormat="1" applyFont="1" applyFill="1" applyBorder="1" applyAlignment="1" applyProtection="1">
      <alignment horizontal="right" wrapText="1"/>
    </xf>
    <xf numFmtId="0" fontId="5" fillId="0" borderId="4" xfId="3" applyFont="1" applyBorder="1" applyAlignment="1">
      <alignment horizontal="left"/>
    </xf>
    <xf numFmtId="4" fontId="35" fillId="0" borderId="4" xfId="3" applyNumberFormat="1" applyFont="1" applyBorder="1" applyAlignment="1"/>
    <xf numFmtId="0" fontId="9" fillId="0" borderId="4" xfId="3" quotePrefix="1" applyFont="1" applyFill="1" applyBorder="1" applyAlignment="1">
      <alignment horizontal="left" vertical="center" wrapText="1"/>
    </xf>
    <xf numFmtId="4" fontId="9" fillId="0" borderId="4" xfId="3" quotePrefix="1" applyNumberFormat="1" applyFont="1" applyFill="1" applyBorder="1" applyAlignment="1">
      <alignment horizontal="right" vertical="center" wrapText="1"/>
    </xf>
    <xf numFmtId="4" fontId="9" fillId="0" borderId="4" xfId="3" quotePrefix="1" applyNumberFormat="1" applyFont="1" applyFill="1" applyBorder="1" applyAlignment="1">
      <alignment horizontal="right" wrapText="1"/>
    </xf>
    <xf numFmtId="4" fontId="28" fillId="0" borderId="4" xfId="3" applyNumberFormat="1" applyFont="1" applyFill="1" applyBorder="1" applyAlignment="1">
      <alignment horizontal="right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4" fontId="17" fillId="0" borderId="4" xfId="3" applyNumberFormat="1" applyFont="1" applyFill="1" applyBorder="1" applyAlignment="1" applyProtection="1">
      <alignment horizontal="right" vertical="center" wrapText="1"/>
    </xf>
    <xf numFmtId="4" fontId="9" fillId="0" borderId="4" xfId="3" applyNumberFormat="1" applyFont="1" applyFill="1" applyBorder="1" applyAlignment="1">
      <alignment horizontal="right"/>
    </xf>
    <xf numFmtId="0" fontId="17" fillId="0" borderId="4" xfId="3" applyNumberFormat="1" applyFont="1" applyFill="1" applyBorder="1" applyAlignment="1" applyProtection="1">
      <alignment vertical="center" wrapText="1"/>
    </xf>
    <xf numFmtId="0" fontId="17" fillId="0" borderId="4" xfId="3" quotePrefix="1" applyFont="1" applyFill="1" applyBorder="1" applyAlignment="1">
      <alignment vertical="center"/>
    </xf>
    <xf numFmtId="0" fontId="17" fillId="0" borderId="4" xfId="3" quotePrefix="1" applyFont="1" applyFill="1" applyBorder="1" applyAlignment="1">
      <alignment horizontal="left" vertical="center"/>
    </xf>
    <xf numFmtId="0" fontId="17" fillId="0" borderId="4" xfId="3" quotePrefix="1" applyFont="1" applyFill="1" applyBorder="1" applyAlignment="1">
      <alignment horizontal="left" vertical="center" wrapText="1"/>
    </xf>
    <xf numFmtId="4" fontId="17" fillId="0" borderId="4" xfId="3" quotePrefix="1" applyNumberFormat="1" applyFont="1" applyFill="1" applyBorder="1" applyAlignment="1">
      <alignment horizontal="right" vertical="center" wrapText="1"/>
    </xf>
    <xf numFmtId="4" fontId="17" fillId="0" borderId="4" xfId="3" applyNumberFormat="1" applyFont="1" applyFill="1" applyBorder="1" applyAlignment="1" applyProtection="1">
      <alignment horizontal="right" wrapText="1"/>
    </xf>
    <xf numFmtId="4" fontId="17" fillId="0" borderId="4" xfId="3" quotePrefix="1" applyNumberFormat="1" applyFont="1" applyFill="1" applyBorder="1" applyAlignment="1">
      <alignment horizontal="right" wrapText="1"/>
    </xf>
    <xf numFmtId="4" fontId="15" fillId="0" borderId="4" xfId="3" quotePrefix="1" applyNumberFormat="1" applyFont="1" applyFill="1" applyBorder="1" applyAlignment="1">
      <alignment horizontal="right" vertical="center" wrapText="1"/>
    </xf>
    <xf numFmtId="4" fontId="22" fillId="0" borderId="4" xfId="3" applyNumberFormat="1" applyFont="1" applyFill="1" applyBorder="1" applyAlignment="1">
      <alignment horizontal="right"/>
    </xf>
    <xf numFmtId="4" fontId="33" fillId="0" borderId="4" xfId="3" quotePrefix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4" fillId="0" borderId="0" xfId="0" applyFont="1"/>
    <xf numFmtId="0" fontId="19" fillId="0" borderId="0" xfId="0" applyFont="1" applyAlignment="1">
      <alignment vertical="center"/>
    </xf>
    <xf numFmtId="0" fontId="39" fillId="0" borderId="0" xfId="0" applyFont="1"/>
    <xf numFmtId="0" fontId="19" fillId="0" borderId="0" xfId="0" applyFont="1"/>
    <xf numFmtId="49" fontId="38" fillId="0" borderId="0" xfId="0" applyNumberFormat="1" applyFont="1" applyAlignment="1">
      <alignment horizontal="center"/>
    </xf>
    <xf numFmtId="49" fontId="40" fillId="0" borderId="6" xfId="0" applyNumberFormat="1" applyFont="1" applyBorder="1" applyAlignment="1" applyProtection="1">
      <alignment horizontal="left" vertical="center"/>
      <protection hidden="1"/>
    </xf>
    <xf numFmtId="0" fontId="41" fillId="0" borderId="0" xfId="0" applyFont="1"/>
    <xf numFmtId="0" fontId="42" fillId="0" borderId="0" xfId="0" applyFont="1" applyAlignment="1">
      <alignment wrapText="1"/>
    </xf>
    <xf numFmtId="1" fontId="36" fillId="0" borderId="0" xfId="0" applyNumberFormat="1" applyFont="1" applyAlignment="1">
      <alignment horizontal="center" vertical="center"/>
    </xf>
    <xf numFmtId="0" fontId="36" fillId="10" borderId="0" xfId="0" applyFont="1" applyFill="1" applyAlignment="1">
      <alignment wrapText="1"/>
    </xf>
    <xf numFmtId="0" fontId="36" fillId="10" borderId="0" xfId="0" quotePrefix="1" applyFont="1" applyFill="1" applyAlignment="1">
      <alignment wrapText="1"/>
    </xf>
    <xf numFmtId="4" fontId="36" fillId="10" borderId="0" xfId="0" applyNumberFormat="1" applyFont="1" applyFill="1"/>
    <xf numFmtId="0" fontId="36" fillId="6" borderId="7" xfId="0" applyFont="1" applyFill="1" applyBorder="1" applyAlignment="1">
      <alignment horizontal="left" vertical="center"/>
    </xf>
    <xf numFmtId="0" fontId="36" fillId="6" borderId="8" xfId="0" applyFont="1" applyFill="1" applyBorder="1" applyAlignment="1">
      <alignment vertical="center" wrapText="1" shrinkToFit="1"/>
    </xf>
    <xf numFmtId="4" fontId="36" fillId="6" borderId="7" xfId="0" applyNumberFormat="1" applyFont="1" applyFill="1" applyBorder="1" applyAlignment="1">
      <alignment vertical="center" wrapText="1" shrinkToFit="1"/>
    </xf>
    <xf numFmtId="0" fontId="36" fillId="0" borderId="7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 wrapText="1" shrinkToFit="1"/>
    </xf>
    <xf numFmtId="0" fontId="36" fillId="0" borderId="7" xfId="0" applyFont="1" applyBorder="1" applyAlignment="1">
      <alignment wrapText="1"/>
    </xf>
    <xf numFmtId="4" fontId="36" fillId="0" borderId="7" xfId="0" applyNumberFormat="1" applyFont="1" applyBorder="1" applyAlignment="1">
      <alignment vertical="center" wrapText="1" shrinkToFit="1"/>
    </xf>
    <xf numFmtId="0" fontId="36" fillId="0" borderId="8" xfId="0" applyFont="1" applyBorder="1" applyAlignment="1">
      <alignment vertical="center" wrapText="1" shrinkToFit="1"/>
    </xf>
    <xf numFmtId="4" fontId="36" fillId="0" borderId="7" xfId="0" applyNumberFormat="1" applyFont="1" applyBorder="1" applyAlignment="1">
      <alignment horizontal="right"/>
    </xf>
    <xf numFmtId="49" fontId="36" fillId="0" borderId="7" xfId="0" applyNumberFormat="1" applyFont="1" applyBorder="1" applyAlignment="1">
      <alignment vertical="center"/>
    </xf>
    <xf numFmtId="0" fontId="37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vertical="center" wrapText="1"/>
    </xf>
    <xf numFmtId="4" fontId="37" fillId="0" borderId="7" xfId="0" applyNumberFormat="1" applyFont="1" applyBorder="1" applyAlignment="1">
      <alignment horizontal="right"/>
    </xf>
    <xf numFmtId="0" fontId="36" fillId="6" borderId="7" xfId="0" applyFont="1" applyFill="1" applyBorder="1" applyAlignment="1">
      <alignment wrapText="1"/>
    </xf>
    <xf numFmtId="4" fontId="36" fillId="6" borderId="7" xfId="0" applyNumberFormat="1" applyFont="1" applyFill="1" applyBorder="1"/>
    <xf numFmtId="0" fontId="37" fillId="0" borderId="7" xfId="0" applyFont="1" applyBorder="1" applyAlignment="1">
      <alignment horizontal="left" wrapText="1"/>
    </xf>
    <xf numFmtId="0" fontId="37" fillId="0" borderId="7" xfId="0" applyFont="1" applyBorder="1" applyAlignment="1">
      <alignment wrapText="1"/>
    </xf>
    <xf numFmtId="49" fontId="36" fillId="0" borderId="7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vertical="top" wrapText="1"/>
    </xf>
    <xf numFmtId="0" fontId="36" fillId="0" borderId="7" xfId="0" applyFont="1" applyBorder="1" applyAlignment="1">
      <alignment horizontal="left" wrapText="1"/>
    </xf>
    <xf numFmtId="4" fontId="36" fillId="0" borderId="7" xfId="0" applyNumberFormat="1" applyFont="1" applyBorder="1" applyAlignment="1">
      <alignment wrapText="1"/>
    </xf>
    <xf numFmtId="4" fontId="37" fillId="0" borderId="7" xfId="0" applyNumberFormat="1" applyFont="1" applyBorder="1" applyAlignment="1">
      <alignment wrapText="1"/>
    </xf>
    <xf numFmtId="4" fontId="36" fillId="10" borderId="7" xfId="0" applyNumberFormat="1" applyFont="1" applyFill="1" applyBorder="1" applyAlignment="1">
      <alignment horizontal="right"/>
    </xf>
    <xf numFmtId="0" fontId="36" fillId="11" borderId="7" xfId="0" applyFont="1" applyFill="1" applyBorder="1" applyAlignment="1">
      <alignment wrapText="1"/>
    </xf>
    <xf numFmtId="0" fontId="36" fillId="11" borderId="7" xfId="0" quotePrefix="1" applyFont="1" applyFill="1" applyBorder="1" applyAlignment="1">
      <alignment wrapText="1"/>
    </xf>
    <xf numFmtId="4" fontId="36" fillId="11" borderId="7" xfId="0" applyNumberFormat="1" applyFont="1" applyFill="1" applyBorder="1"/>
    <xf numFmtId="0" fontId="37" fillId="12" borderId="7" xfId="0" applyFont="1" applyFill="1" applyBorder="1" applyAlignment="1">
      <alignment vertical="center" wrapText="1"/>
    </xf>
    <xf numFmtId="0" fontId="37" fillId="12" borderId="7" xfId="0" applyFont="1" applyFill="1" applyBorder="1" applyAlignment="1">
      <alignment horizontal="left" vertical="center" wrapText="1"/>
    </xf>
    <xf numFmtId="4" fontId="37" fillId="12" borderId="7" xfId="0" applyNumberFormat="1" applyFont="1" applyFill="1" applyBorder="1" applyAlignment="1">
      <alignment vertical="center" wrapText="1"/>
    </xf>
    <xf numFmtId="4" fontId="36" fillId="12" borderId="7" xfId="0" applyNumberFormat="1" applyFont="1" applyFill="1" applyBorder="1" applyAlignment="1">
      <alignment vertical="center" wrapText="1"/>
    </xf>
    <xf numFmtId="0" fontId="36" fillId="12" borderId="7" xfId="0" applyFont="1" applyFill="1" applyBorder="1" applyAlignment="1">
      <alignment horizontal="left" vertical="center" wrapText="1"/>
    </xf>
    <xf numFmtId="0" fontId="37" fillId="12" borderId="7" xfId="0" applyFont="1" applyFill="1" applyBorder="1" applyAlignment="1">
      <alignment wrapText="1"/>
    </xf>
    <xf numFmtId="0" fontId="37" fillId="12" borderId="7" xfId="0" applyFont="1" applyFill="1" applyBorder="1" applyAlignment="1">
      <alignment horizontal="left" wrapText="1"/>
    </xf>
    <xf numFmtId="4" fontId="37" fillId="12" borderId="7" xfId="0" applyNumberFormat="1" applyFont="1" applyFill="1" applyBorder="1" applyAlignment="1">
      <alignment wrapText="1"/>
    </xf>
    <xf numFmtId="4" fontId="36" fillId="12" borderId="7" xfId="0" applyNumberFormat="1" applyFont="1" applyFill="1" applyBorder="1" applyAlignment="1">
      <alignment wrapText="1"/>
    </xf>
    <xf numFmtId="0" fontId="44" fillId="0" borderId="7" xfId="0" applyFont="1" applyBorder="1" applyAlignment="1">
      <alignment wrapText="1"/>
    </xf>
    <xf numFmtId="0" fontId="36" fillId="12" borderId="7" xfId="0" applyFont="1" applyFill="1" applyBorder="1" applyAlignment="1">
      <alignment horizontal="left" wrapText="1"/>
    </xf>
    <xf numFmtId="0" fontId="36" fillId="12" borderId="7" xfId="0" applyFont="1" applyFill="1" applyBorder="1" applyAlignment="1">
      <alignment wrapText="1"/>
    </xf>
    <xf numFmtId="0" fontId="37" fillId="12" borderId="7" xfId="0" applyFont="1" applyFill="1" applyBorder="1" applyAlignment="1">
      <alignment horizontal="left" vertical="top" wrapText="1"/>
    </xf>
    <xf numFmtId="0" fontId="37" fillId="0" borderId="0" xfId="0" applyFont="1" applyAlignment="1">
      <alignment wrapText="1"/>
    </xf>
    <xf numFmtId="4" fontId="36" fillId="0" borderId="7" xfId="0" applyNumberFormat="1" applyFont="1" applyBorder="1"/>
    <xf numFmtId="0" fontId="37" fillId="12" borderId="7" xfId="0" applyFont="1" applyFill="1" applyBorder="1" applyAlignment="1">
      <alignment vertical="top" wrapText="1"/>
    </xf>
    <xf numFmtId="0" fontId="36" fillId="10" borderId="7" xfId="0" applyFont="1" applyFill="1" applyBorder="1" applyAlignment="1">
      <alignment wrapText="1"/>
    </xf>
    <xf numFmtId="0" fontId="36" fillId="10" borderId="7" xfId="0" quotePrefix="1" applyFont="1" applyFill="1" applyBorder="1" applyAlignment="1">
      <alignment wrapText="1"/>
    </xf>
    <xf numFmtId="4" fontId="36" fillId="10" borderId="7" xfId="0" applyNumberFormat="1" applyFont="1" applyFill="1" applyBorder="1"/>
    <xf numFmtId="4" fontId="36" fillId="10" borderId="7" xfId="0" applyNumberFormat="1" applyFont="1" applyFill="1" applyBorder="1" applyAlignment="1">
      <alignment wrapText="1"/>
    </xf>
    <xf numFmtId="4" fontId="37" fillId="0" borderId="15" xfId="0" applyNumberFormat="1" applyFont="1" applyBorder="1" applyAlignment="1">
      <alignment wrapText="1"/>
    </xf>
    <xf numFmtId="4" fontId="37" fillId="0" borderId="16" xfId="0" applyNumberFormat="1" applyFont="1" applyBorder="1" applyAlignment="1">
      <alignment wrapText="1"/>
    </xf>
    <xf numFmtId="4" fontId="34" fillId="0" borderId="0" xfId="0" applyNumberFormat="1" applyFont="1"/>
    <xf numFmtId="0" fontId="36" fillId="0" borderId="7" xfId="0" quotePrefix="1" applyFont="1" applyBorder="1" applyAlignment="1">
      <alignment horizontal="left" wrapText="1"/>
    </xf>
    <xf numFmtId="4" fontId="37" fillId="0" borderId="7" xfId="0" applyNumberFormat="1" applyFont="1" applyBorder="1"/>
    <xf numFmtId="0" fontId="36" fillId="2" borderId="7" xfId="0" applyFont="1" applyFill="1" applyBorder="1" applyAlignment="1">
      <alignment wrapText="1"/>
    </xf>
    <xf numFmtId="0" fontId="36" fillId="2" borderId="7" xfId="0" quotePrefix="1" applyFont="1" applyFill="1" applyBorder="1" applyAlignment="1">
      <alignment horizontal="left" wrapText="1"/>
    </xf>
    <xf numFmtId="4" fontId="37" fillId="2" borderId="7" xfId="0" applyNumberFormat="1" applyFont="1" applyFill="1" applyBorder="1"/>
    <xf numFmtId="0" fontId="36" fillId="0" borderId="17" xfId="0" applyFont="1" applyBorder="1" applyAlignment="1">
      <alignment wrapText="1"/>
    </xf>
    <xf numFmtId="0" fontId="36" fillId="0" borderId="8" xfId="0" applyFont="1" applyBorder="1" applyAlignment="1">
      <alignment horizontal="left" wrapText="1"/>
    </xf>
    <xf numFmtId="0" fontId="36" fillId="0" borderId="7" xfId="0" applyFont="1" applyBorder="1"/>
    <xf numFmtId="4" fontId="36" fillId="0" borderId="10" xfId="0" applyNumberFormat="1" applyFont="1" applyBorder="1" applyAlignment="1">
      <alignment wrapText="1"/>
    </xf>
    <xf numFmtId="0" fontId="37" fillId="0" borderId="8" xfId="0" applyFont="1" applyBorder="1" applyAlignment="1">
      <alignment horizontal="left" wrapText="1"/>
    </xf>
    <xf numFmtId="0" fontId="37" fillId="0" borderId="7" xfId="0" applyFont="1" applyBorder="1"/>
    <xf numFmtId="4" fontId="37" fillId="0" borderId="10" xfId="0" applyNumberFormat="1" applyFont="1" applyBorder="1" applyAlignment="1">
      <alignment wrapText="1"/>
    </xf>
    <xf numFmtId="0" fontId="36" fillId="0" borderId="18" xfId="0" applyFont="1" applyBorder="1" applyAlignment="1">
      <alignment wrapText="1"/>
    </xf>
    <xf numFmtId="4" fontId="37" fillId="0" borderId="0" xfId="0" applyNumberFormat="1" applyFont="1"/>
    <xf numFmtId="4" fontId="34" fillId="0" borderId="15" xfId="0" applyNumberFormat="1" applyFont="1" applyBorder="1" applyAlignment="1">
      <alignment wrapText="1"/>
    </xf>
    <xf numFmtId="4" fontId="45" fillId="0" borderId="15" xfId="0" applyNumberFormat="1" applyFont="1" applyBorder="1" applyAlignment="1">
      <alignment wrapText="1"/>
    </xf>
    <xf numFmtId="0" fontId="46" fillId="0" borderId="7" xfId="0" applyFont="1" applyBorder="1" applyAlignment="1">
      <alignment horizontal="left"/>
    </xf>
    <xf numFmtId="0" fontId="46" fillId="0" borderId="7" xfId="0" applyFont="1" applyBorder="1" applyAlignment="1">
      <alignment wrapText="1"/>
    </xf>
    <xf numFmtId="0" fontId="25" fillId="0" borderId="7" xfId="0" applyFont="1" applyBorder="1" applyAlignment="1">
      <alignment horizontal="left"/>
    </xf>
    <xf numFmtId="0" fontId="25" fillId="0" borderId="7" xfId="0" applyFont="1" applyBorder="1" applyAlignment="1">
      <alignment wrapText="1"/>
    </xf>
    <xf numFmtId="0" fontId="37" fillId="0" borderId="17" xfId="0" applyFont="1" applyBorder="1" applyAlignment="1">
      <alignment wrapText="1"/>
    </xf>
    <xf numFmtId="0" fontId="37" fillId="0" borderId="18" xfId="0" applyFont="1" applyBorder="1" applyAlignment="1">
      <alignment wrapText="1"/>
    </xf>
    <xf numFmtId="0" fontId="47" fillId="0" borderId="7" xfId="0" applyFont="1" applyBorder="1" applyAlignment="1">
      <alignment wrapText="1"/>
    </xf>
    <xf numFmtId="0" fontId="48" fillId="0" borderId="7" xfId="0" applyFont="1" applyBorder="1"/>
    <xf numFmtId="2" fontId="37" fillId="0" borderId="7" xfId="0" applyNumberFormat="1" applyFont="1" applyBorder="1" applyAlignment="1">
      <alignment wrapText="1"/>
    </xf>
    <xf numFmtId="0" fontId="49" fillId="0" borderId="7" xfId="0" applyFont="1" applyBorder="1" applyAlignment="1">
      <alignment wrapText="1"/>
    </xf>
    <xf numFmtId="0" fontId="37" fillId="0" borderId="18" xfId="0" applyFont="1" applyBorder="1" applyAlignment="1">
      <alignment horizontal="left" wrapText="1"/>
    </xf>
    <xf numFmtId="4" fontId="37" fillId="0" borderId="18" xfId="0" applyNumberFormat="1" applyFont="1" applyBorder="1" applyAlignment="1">
      <alignment wrapText="1"/>
    </xf>
    <xf numFmtId="0" fontId="37" fillId="0" borderId="19" xfId="0" applyFont="1" applyBorder="1" applyAlignment="1">
      <alignment wrapText="1"/>
    </xf>
    <xf numFmtId="0" fontId="37" fillId="0" borderId="19" xfId="0" applyFont="1" applyBorder="1" applyAlignment="1">
      <alignment horizontal="left" wrapText="1"/>
    </xf>
    <xf numFmtId="4" fontId="37" fillId="0" borderId="19" xfId="0" applyNumberFormat="1" applyFont="1" applyBorder="1" applyAlignment="1">
      <alignment wrapText="1"/>
    </xf>
    <xf numFmtId="0" fontId="37" fillId="0" borderId="0" xfId="0" applyFont="1" applyAlignment="1">
      <alignment horizontal="left" wrapText="1"/>
    </xf>
    <xf numFmtId="4" fontId="37" fillId="0" borderId="0" xfId="0" applyNumberFormat="1" applyFont="1" applyAlignment="1">
      <alignment wrapText="1"/>
    </xf>
    <xf numFmtId="0" fontId="39" fillId="0" borderId="0" xfId="0" applyFont="1" applyAlignment="1">
      <alignment horizontal="right"/>
    </xf>
    <xf numFmtId="4" fontId="39" fillId="0" borderId="0" xfId="0" applyNumberFormat="1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2" applyFont="1" applyAlignment="1">
      <alignment wrapText="1"/>
    </xf>
    <xf numFmtId="0" fontId="15" fillId="0" borderId="4" xfId="3" quotePrefix="1" applyFont="1" applyBorder="1" applyAlignment="1">
      <alignment horizontal="center" vertical="center" wrapText="1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NumberFormat="1" applyFont="1" applyFill="1" applyBorder="1" applyAlignment="1" applyProtection="1">
      <alignment horizontal="left" vertical="center" wrapText="1"/>
    </xf>
    <xf numFmtId="0" fontId="16" fillId="4" borderId="3" xfId="2" applyNumberFormat="1" applyFont="1" applyFill="1" applyBorder="1" applyAlignment="1" applyProtection="1">
      <alignment horizontal="left" vertical="center" wrapText="1"/>
    </xf>
    <xf numFmtId="0" fontId="16" fillId="4" borderId="5" xfId="2" applyNumberFormat="1" applyFont="1" applyFill="1" applyBorder="1" applyAlignment="1" applyProtection="1">
      <alignment horizontal="left" vertical="center" wrapText="1"/>
    </xf>
    <xf numFmtId="0" fontId="16" fillId="0" borderId="2" xfId="2" quotePrefix="1" applyFont="1" applyBorder="1" applyAlignment="1">
      <alignment horizontal="left" vertical="center"/>
    </xf>
    <xf numFmtId="0" fontId="17" fillId="0" borderId="3" xfId="2" applyNumberFormat="1" applyFont="1" applyFill="1" applyBorder="1" applyAlignment="1" applyProtection="1">
      <alignment vertical="center"/>
    </xf>
    <xf numFmtId="0" fontId="16" fillId="3" borderId="2" xfId="2" quotePrefix="1" applyNumberFormat="1" applyFont="1" applyFill="1" applyBorder="1" applyAlignment="1" applyProtection="1">
      <alignment horizontal="left" vertical="center" wrapText="1"/>
    </xf>
    <xf numFmtId="0" fontId="17" fillId="3" borderId="3" xfId="2" applyNumberFormat="1" applyFont="1" applyFill="1" applyBorder="1" applyAlignment="1" applyProtection="1">
      <alignment vertical="center" wrapText="1"/>
    </xf>
    <xf numFmtId="0" fontId="16" fillId="0" borderId="2" xfId="2" applyNumberFormat="1" applyFont="1" applyFill="1" applyBorder="1" applyAlignment="1" applyProtection="1">
      <alignment horizontal="left" vertical="center" wrapText="1"/>
    </xf>
    <xf numFmtId="0" fontId="17" fillId="0" borderId="3" xfId="2" applyNumberFormat="1" applyFont="1" applyFill="1" applyBorder="1" applyAlignment="1" applyProtection="1">
      <alignment vertical="center" wrapText="1"/>
    </xf>
    <xf numFmtId="0" fontId="16" fillId="0" borderId="2" xfId="2" quotePrefix="1" applyFont="1" applyFill="1" applyBorder="1" applyAlignment="1">
      <alignment horizontal="left" vertical="center"/>
    </xf>
    <xf numFmtId="0" fontId="16" fillId="0" borderId="2" xfId="2" quotePrefix="1" applyNumberFormat="1" applyFont="1" applyFill="1" applyBorder="1" applyAlignment="1" applyProtection="1">
      <alignment horizontal="left" vertical="center"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16" fillId="3" borderId="2" xfId="2" applyNumberFormat="1" applyFont="1" applyFill="1" applyBorder="1" applyAlignment="1" applyProtection="1">
      <alignment horizontal="left" vertical="center" wrapText="1"/>
    </xf>
    <xf numFmtId="0" fontId="17" fillId="3" borderId="3" xfId="2" applyNumberFormat="1" applyFont="1" applyFill="1" applyBorder="1" applyAlignment="1" applyProtection="1">
      <alignment vertical="center"/>
    </xf>
    <xf numFmtId="0" fontId="16" fillId="3" borderId="3" xfId="2" applyNumberFormat="1" applyFont="1" applyFill="1" applyBorder="1" applyAlignment="1" applyProtection="1">
      <alignment horizontal="left" vertical="center" wrapText="1"/>
    </xf>
    <xf numFmtId="0" fontId="16" fillId="3" borderId="5" xfId="2" applyNumberFormat="1" applyFont="1" applyFill="1" applyBorder="1" applyAlignment="1" applyProtection="1">
      <alignment horizontal="left" vertical="center" wrapText="1"/>
    </xf>
    <xf numFmtId="0" fontId="18" fillId="0" borderId="0" xfId="2" applyNumberFormat="1" applyFont="1" applyFill="1" applyBorder="1" applyAlignment="1" applyProtection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Alignment="1">
      <alignment wrapText="1"/>
    </xf>
    <xf numFmtId="4" fontId="37" fillId="0" borderId="16" xfId="0" applyNumberFormat="1" applyFont="1" applyBorder="1" applyAlignment="1">
      <alignment horizontal="center" wrapText="1"/>
    </xf>
    <xf numFmtId="4" fontId="37" fillId="0" borderId="0" xfId="0" applyNumberFormat="1" applyFont="1" applyAlignment="1">
      <alignment horizontal="center" wrapText="1"/>
    </xf>
    <xf numFmtId="0" fontId="37" fillId="0" borderId="0" xfId="0" applyFont="1" applyAlignment="1">
      <alignment horizontal="center"/>
    </xf>
    <xf numFmtId="0" fontId="36" fillId="10" borderId="7" xfId="0" applyFont="1" applyFill="1" applyBorder="1" applyAlignment="1">
      <alignment horizontal="left" wrapText="1"/>
    </xf>
    <xf numFmtId="0" fontId="42" fillId="10" borderId="7" xfId="0" applyFont="1" applyFill="1" applyBorder="1" applyAlignment="1">
      <alignment horizontal="left" wrapText="1"/>
    </xf>
    <xf numFmtId="0" fontId="36" fillId="9" borderId="0" xfId="0" applyFont="1" applyFill="1" applyAlignment="1">
      <alignment horizontal="center" wrapText="1"/>
    </xf>
    <xf numFmtId="0" fontId="42" fillId="9" borderId="0" xfId="0" applyFont="1" applyFill="1" applyAlignment="1">
      <alignment horizontal="center" vertical="center" wrapText="1"/>
    </xf>
    <xf numFmtId="0" fontId="36" fillId="10" borderId="0" xfId="0" applyFont="1" applyFill="1" applyAlignment="1">
      <alignment horizontal="left" wrapText="1"/>
    </xf>
    <xf numFmtId="0" fontId="43" fillId="10" borderId="8" xfId="0" applyFont="1" applyFill="1" applyBorder="1" applyAlignment="1">
      <alignment horizontal="center" vertical="center"/>
    </xf>
    <xf numFmtId="0" fontId="43" fillId="10" borderId="9" xfId="0" applyFont="1" applyFill="1" applyBorder="1" applyAlignment="1">
      <alignment horizontal="center" vertical="center"/>
    </xf>
    <xf numFmtId="0" fontId="43" fillId="10" borderId="10" xfId="0" applyFont="1" applyFill="1" applyBorder="1" applyAlignment="1">
      <alignment horizontal="center" vertical="center"/>
    </xf>
    <xf numFmtId="0" fontId="36" fillId="9" borderId="7" xfId="0" applyFont="1" applyFill="1" applyBorder="1" applyAlignment="1">
      <alignment horizontal="center"/>
    </xf>
    <xf numFmtId="0" fontId="36" fillId="9" borderId="11" xfId="0" applyFont="1" applyFill="1" applyBorder="1" applyAlignment="1">
      <alignment horizontal="center" vertical="center" wrapText="1"/>
    </xf>
    <xf numFmtId="0" fontId="36" fillId="9" borderId="13" xfId="0" applyFont="1" applyFill="1" applyBorder="1" applyAlignment="1">
      <alignment horizontal="center" vertical="center" wrapText="1"/>
    </xf>
    <xf numFmtId="0" fontId="36" fillId="9" borderId="12" xfId="0" applyFont="1" applyFill="1" applyBorder="1" applyAlignment="1">
      <alignment horizontal="center" wrapText="1"/>
    </xf>
    <xf numFmtId="0" fontId="36" fillId="9" borderId="14" xfId="0" applyFont="1" applyFill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 vertical="center"/>
    </xf>
    <xf numFmtId="0" fontId="36" fillId="9" borderId="0" xfId="0" applyFont="1" applyFill="1" applyAlignment="1">
      <alignment horizontal="center"/>
    </xf>
    <xf numFmtId="0" fontId="36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37" fillId="0" borderId="1" xfId="0" applyFont="1" applyBorder="1"/>
    <xf numFmtId="0" fontId="0" fillId="0" borderId="0" xfId="0" applyAlignment="1">
      <alignment horizontal="right"/>
    </xf>
    <xf numFmtId="0" fontId="37" fillId="0" borderId="3" xfId="0" applyFont="1" applyBorder="1"/>
    <xf numFmtId="0" fontId="34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9">
    <cellStyle name="Normalno" xfId="0" builtinId="0"/>
    <cellStyle name="Normalno 2" xfId="1" xr:uid="{00000000-0005-0000-0000-000001000000}"/>
    <cellStyle name="Normalno 2 2" xfId="3" xr:uid="{00000000-0005-0000-0000-000002000000}"/>
    <cellStyle name="Normalno 2 2 2" xfId="7" xr:uid="{D3088A53-0047-43C7-9E8A-E52A42B25642}"/>
    <cellStyle name="Normalno 2 3" xfId="5" xr:uid="{6A2D913A-A0AA-48E2-9ECD-573D39DCD780}"/>
    <cellStyle name="Normalno 3" xfId="2" xr:uid="{00000000-0005-0000-0000-000003000000}"/>
    <cellStyle name="Normalno 3 2" xfId="6" xr:uid="{E98D3DB6-D1E1-434B-B0B3-0321419C9C1D}"/>
    <cellStyle name="Normalno 4" xfId="4" xr:uid="{0D33B5D4-ADFB-49A7-901E-AF04FF685908}"/>
    <cellStyle name="Obično_List4" xfId="8" xr:uid="{5ACC8A5F-B350-483D-B86B-4B5E356E255A}"/>
  </cellStyles>
  <dxfs count="0"/>
  <tableStyles count="0" defaultTableStyle="TableStyleMedium2" defaultPivotStyle="PivotStyleLight16"/>
  <colors>
    <mruColors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100" workbookViewId="0">
      <selection activeCell="A2" sqref="A2:J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49"/>
    </row>
    <row r="2" spans="1:10" s="2" customFormat="1" ht="51" customHeight="1" x14ac:dyDescent="0.25">
      <c r="A2" s="258" t="s">
        <v>57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258" t="s">
        <v>0</v>
      </c>
      <c r="B4" s="258"/>
      <c r="C4" s="258"/>
      <c r="D4" s="258"/>
      <c r="E4" s="258"/>
      <c r="F4" s="258"/>
      <c r="G4" s="258"/>
      <c r="H4" s="258"/>
      <c r="I4" s="277"/>
      <c r="J4" s="27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258" t="s">
        <v>13</v>
      </c>
      <c r="B6" s="259"/>
      <c r="C6" s="259"/>
      <c r="D6" s="259"/>
      <c r="E6" s="259"/>
      <c r="F6" s="259"/>
      <c r="G6" s="259"/>
      <c r="H6" s="259"/>
      <c r="I6" s="259"/>
      <c r="J6" s="259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275" t="s">
        <v>12</v>
      </c>
      <c r="B8" s="276"/>
      <c r="C8" s="276"/>
      <c r="D8" s="276"/>
      <c r="E8" s="276"/>
      <c r="F8" s="56" t="s">
        <v>58</v>
      </c>
      <c r="G8" s="56" t="s">
        <v>59</v>
      </c>
      <c r="H8" s="57" t="s">
        <v>60</v>
      </c>
      <c r="I8" s="57" t="s">
        <v>61</v>
      </c>
      <c r="J8" s="57" t="s">
        <v>62</v>
      </c>
    </row>
    <row r="9" spans="1:10" s="23" customFormat="1" ht="12" customHeight="1" x14ac:dyDescent="0.25">
      <c r="A9" s="260">
        <v>1</v>
      </c>
      <c r="B9" s="260"/>
      <c r="C9" s="260"/>
      <c r="D9" s="260"/>
      <c r="E9" s="260"/>
      <c r="F9" s="58">
        <v>2</v>
      </c>
      <c r="G9" s="58">
        <v>3</v>
      </c>
      <c r="H9" s="59">
        <v>4</v>
      </c>
      <c r="I9" s="59">
        <v>5</v>
      </c>
      <c r="J9" s="59">
        <v>6</v>
      </c>
    </row>
    <row r="10" spans="1:10" s="2" customFormat="1" x14ac:dyDescent="0.25">
      <c r="A10" s="278" t="s">
        <v>3</v>
      </c>
      <c r="B10" s="270"/>
      <c r="C10" s="270"/>
      <c r="D10" s="270"/>
      <c r="E10" s="279"/>
      <c r="F10" s="61">
        <f>F11+F12</f>
        <v>1571061.29</v>
      </c>
      <c r="G10" s="61">
        <f t="shared" ref="G10:J10" si="0">G11+G12</f>
        <v>1722416.28</v>
      </c>
      <c r="H10" s="61">
        <f t="shared" si="0"/>
        <v>1935916.28</v>
      </c>
      <c r="I10" s="61">
        <f t="shared" si="0"/>
        <v>2035916.28</v>
      </c>
      <c r="J10" s="61">
        <f t="shared" si="0"/>
        <v>2135916.2799999998</v>
      </c>
    </row>
    <row r="11" spans="1:10" s="2" customFormat="1" x14ac:dyDescent="0.25">
      <c r="A11" s="271" t="s">
        <v>1</v>
      </c>
      <c r="B11" s="272"/>
      <c r="C11" s="272"/>
      <c r="D11" s="272"/>
      <c r="E11" s="268"/>
      <c r="F11" s="62">
        <v>1571061.29</v>
      </c>
      <c r="G11" s="62">
        <v>1722416.28</v>
      </c>
      <c r="H11" s="62">
        <v>1935916.28</v>
      </c>
      <c r="I11" s="62">
        <v>2035916.28</v>
      </c>
      <c r="J11" s="62">
        <v>2135916.2799999998</v>
      </c>
    </row>
    <row r="12" spans="1:10" s="2" customFormat="1" x14ac:dyDescent="0.25">
      <c r="A12" s="273" t="s">
        <v>2</v>
      </c>
      <c r="B12" s="268"/>
      <c r="C12" s="268"/>
      <c r="D12" s="268"/>
      <c r="E12" s="268"/>
      <c r="F12" s="62">
        <v>0</v>
      </c>
      <c r="G12" s="62">
        <v>0</v>
      </c>
      <c r="H12" s="62">
        <v>0</v>
      </c>
      <c r="I12" s="62">
        <v>0</v>
      </c>
      <c r="J12" s="62">
        <v>0</v>
      </c>
    </row>
    <row r="13" spans="1:10" s="2" customFormat="1" x14ac:dyDescent="0.25">
      <c r="A13" s="10" t="s">
        <v>6</v>
      </c>
      <c r="B13" s="21"/>
      <c r="C13" s="21"/>
      <c r="D13" s="21"/>
      <c r="E13" s="21"/>
      <c r="F13" s="61">
        <f>F14+F15</f>
        <v>1622539.87</v>
      </c>
      <c r="G13" s="61">
        <f t="shared" ref="G13:J13" si="1">G14+G15</f>
        <v>1730541.28</v>
      </c>
      <c r="H13" s="61">
        <f t="shared" si="1"/>
        <v>1935916.28</v>
      </c>
      <c r="I13" s="61">
        <f t="shared" si="1"/>
        <v>2035916.28</v>
      </c>
      <c r="J13" s="61">
        <f t="shared" si="1"/>
        <v>2135916.2799999998</v>
      </c>
    </row>
    <row r="14" spans="1:10" s="2" customFormat="1" x14ac:dyDescent="0.25">
      <c r="A14" s="274" t="s">
        <v>4</v>
      </c>
      <c r="B14" s="272"/>
      <c r="C14" s="272"/>
      <c r="D14" s="272"/>
      <c r="E14" s="272"/>
      <c r="F14" s="62">
        <v>1598177.58</v>
      </c>
      <c r="G14" s="62">
        <v>1701541.28</v>
      </c>
      <c r="H14" s="62">
        <v>1902951.28</v>
      </c>
      <c r="I14" s="62">
        <v>2002951.28</v>
      </c>
      <c r="J14" s="63">
        <v>2102951.2799999998</v>
      </c>
    </row>
    <row r="15" spans="1:10" s="2" customFormat="1" x14ac:dyDescent="0.25">
      <c r="A15" s="267" t="s">
        <v>5</v>
      </c>
      <c r="B15" s="268"/>
      <c r="C15" s="268"/>
      <c r="D15" s="268"/>
      <c r="E15" s="268"/>
      <c r="F15" s="64">
        <v>24362.29</v>
      </c>
      <c r="G15" s="64">
        <v>29000</v>
      </c>
      <c r="H15" s="64">
        <v>32965</v>
      </c>
      <c r="I15" s="64">
        <v>32965</v>
      </c>
      <c r="J15" s="63">
        <v>32965</v>
      </c>
    </row>
    <row r="16" spans="1:10" s="2" customFormat="1" x14ac:dyDescent="0.25">
      <c r="A16" s="269" t="s">
        <v>7</v>
      </c>
      <c r="B16" s="270"/>
      <c r="C16" s="270"/>
      <c r="D16" s="270"/>
      <c r="E16" s="270"/>
      <c r="F16" s="61">
        <f>F10-F13</f>
        <v>-51478.580000000075</v>
      </c>
      <c r="G16" s="61">
        <f>G10-G13</f>
        <v>-8125</v>
      </c>
      <c r="H16" s="61">
        <f t="shared" ref="H16:J16" si="2">H10-H13</f>
        <v>0</v>
      </c>
      <c r="I16" s="61">
        <f t="shared" si="2"/>
        <v>0</v>
      </c>
      <c r="J16" s="61">
        <f t="shared" si="2"/>
        <v>0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258" t="s">
        <v>14</v>
      </c>
      <c r="B18" s="259"/>
      <c r="C18" s="259"/>
      <c r="D18" s="259"/>
      <c r="E18" s="259"/>
      <c r="F18" s="259"/>
      <c r="G18" s="259"/>
      <c r="H18" s="259"/>
      <c r="I18" s="259"/>
      <c r="J18" s="259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275" t="s">
        <v>12</v>
      </c>
      <c r="B20" s="276"/>
      <c r="C20" s="276"/>
      <c r="D20" s="276"/>
      <c r="E20" s="276"/>
      <c r="F20" s="56" t="s">
        <v>58</v>
      </c>
      <c r="G20" s="56" t="s">
        <v>59</v>
      </c>
      <c r="H20" s="57" t="s">
        <v>60</v>
      </c>
      <c r="I20" s="57" t="s">
        <v>61</v>
      </c>
      <c r="J20" s="57" t="s">
        <v>62</v>
      </c>
    </row>
    <row r="21" spans="1:10" s="23" customFormat="1" ht="12" customHeight="1" x14ac:dyDescent="0.25">
      <c r="A21" s="260">
        <v>1</v>
      </c>
      <c r="B21" s="260"/>
      <c r="C21" s="260"/>
      <c r="D21" s="260"/>
      <c r="E21" s="260"/>
      <c r="F21" s="58">
        <v>2</v>
      </c>
      <c r="G21" s="58">
        <v>3</v>
      </c>
      <c r="H21" s="59">
        <v>4</v>
      </c>
      <c r="I21" s="59">
        <v>5</v>
      </c>
      <c r="J21" s="59">
        <v>6</v>
      </c>
    </row>
    <row r="22" spans="1:10" s="2" customFormat="1" x14ac:dyDescent="0.25">
      <c r="A22" s="267" t="s">
        <v>8</v>
      </c>
      <c r="B22" s="268"/>
      <c r="C22" s="268"/>
      <c r="D22" s="268"/>
      <c r="E22" s="268"/>
      <c r="F22" s="64">
        <v>0</v>
      </c>
      <c r="G22" s="64">
        <v>0</v>
      </c>
      <c r="H22" s="64">
        <v>0</v>
      </c>
      <c r="I22" s="64">
        <v>0</v>
      </c>
      <c r="J22" s="63">
        <v>0</v>
      </c>
    </row>
    <row r="23" spans="1:10" s="2" customFormat="1" x14ac:dyDescent="0.25">
      <c r="A23" s="267" t="s">
        <v>9</v>
      </c>
      <c r="B23" s="268"/>
      <c r="C23" s="268"/>
      <c r="D23" s="268"/>
      <c r="E23" s="268"/>
      <c r="F23" s="64">
        <v>0</v>
      </c>
      <c r="G23" s="64">
        <v>0</v>
      </c>
      <c r="H23" s="64">
        <v>0</v>
      </c>
      <c r="I23" s="64">
        <v>0</v>
      </c>
      <c r="J23" s="63">
        <v>0</v>
      </c>
    </row>
    <row r="24" spans="1:10" s="2" customFormat="1" x14ac:dyDescent="0.25">
      <c r="A24" s="269" t="s">
        <v>10</v>
      </c>
      <c r="B24" s="270"/>
      <c r="C24" s="270"/>
      <c r="D24" s="270"/>
      <c r="E24" s="270"/>
      <c r="F24" s="61">
        <f>F22-F23</f>
        <v>0</v>
      </c>
      <c r="G24" s="61">
        <f t="shared" ref="G24:J24" si="3">G22-G23</f>
        <v>0</v>
      </c>
      <c r="H24" s="61">
        <f t="shared" si="3"/>
        <v>0</v>
      </c>
      <c r="I24" s="61">
        <f t="shared" si="3"/>
        <v>0</v>
      </c>
      <c r="J24" s="61">
        <f t="shared" si="3"/>
        <v>0</v>
      </c>
    </row>
    <row r="25" spans="1:10" s="2" customFormat="1" x14ac:dyDescent="0.25">
      <c r="A25" s="269" t="s">
        <v>11</v>
      </c>
      <c r="B25" s="270"/>
      <c r="C25" s="270"/>
      <c r="D25" s="270"/>
      <c r="E25" s="270"/>
      <c r="F25" s="61">
        <f>F16+F24</f>
        <v>-51478.580000000075</v>
      </c>
      <c r="G25" s="61">
        <f t="shared" ref="G25:J25" si="4">G16+G24</f>
        <v>-8125</v>
      </c>
      <c r="H25" s="61">
        <f t="shared" si="4"/>
        <v>0</v>
      </c>
      <c r="I25" s="61">
        <f t="shared" si="4"/>
        <v>0</v>
      </c>
      <c r="J25" s="61">
        <f t="shared" si="4"/>
        <v>0</v>
      </c>
    </row>
    <row r="26" spans="1:10" s="2" customFormat="1" ht="18.75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25">
      <c r="A27" s="258" t="s">
        <v>15</v>
      </c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0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</row>
    <row r="29" spans="1:10" s="2" customFormat="1" ht="25.5" x14ac:dyDescent="0.25">
      <c r="A29" s="261" t="s">
        <v>21</v>
      </c>
      <c r="B29" s="262"/>
      <c r="C29" s="262"/>
      <c r="D29" s="262"/>
      <c r="E29" s="263"/>
      <c r="F29" s="56" t="s">
        <v>58</v>
      </c>
      <c r="G29" s="56" t="s">
        <v>59</v>
      </c>
      <c r="H29" s="57" t="s">
        <v>60</v>
      </c>
      <c r="I29" s="57" t="s">
        <v>61</v>
      </c>
      <c r="J29" s="57" t="s">
        <v>62</v>
      </c>
    </row>
    <row r="30" spans="1:10" s="23" customFormat="1" ht="12" customHeight="1" x14ac:dyDescent="0.25">
      <c r="A30" s="260">
        <v>1</v>
      </c>
      <c r="B30" s="260"/>
      <c r="C30" s="260"/>
      <c r="D30" s="260"/>
      <c r="E30" s="260"/>
      <c r="F30" s="58">
        <v>2</v>
      </c>
      <c r="G30" s="58">
        <v>3</v>
      </c>
      <c r="H30" s="59">
        <v>4</v>
      </c>
      <c r="I30" s="59">
        <v>5</v>
      </c>
      <c r="J30" s="59">
        <v>6</v>
      </c>
    </row>
    <row r="31" spans="1:10" s="2" customFormat="1" ht="15" customHeight="1" x14ac:dyDescent="0.25">
      <c r="A31" s="264" t="s">
        <v>16</v>
      </c>
      <c r="B31" s="265"/>
      <c r="C31" s="265"/>
      <c r="D31" s="265"/>
      <c r="E31" s="266"/>
      <c r="F31" s="65">
        <v>63737.21</v>
      </c>
      <c r="G31" s="65">
        <v>77402.05</v>
      </c>
      <c r="H31" s="65">
        <v>0</v>
      </c>
      <c r="I31" s="65">
        <v>0</v>
      </c>
      <c r="J31" s="66">
        <v>0</v>
      </c>
    </row>
    <row r="32" spans="1:10" s="2" customFormat="1" ht="15" customHeight="1" x14ac:dyDescent="0.25">
      <c r="A32" s="269" t="s">
        <v>17</v>
      </c>
      <c r="B32" s="270"/>
      <c r="C32" s="270"/>
      <c r="D32" s="270"/>
      <c r="E32" s="270"/>
      <c r="F32" s="67">
        <f>F25+F31</f>
        <v>12258.629999999925</v>
      </c>
      <c r="G32" s="67">
        <f t="shared" ref="G32:J32" si="5">G25+G31</f>
        <v>69277.05</v>
      </c>
      <c r="H32" s="67">
        <f t="shared" si="5"/>
        <v>0</v>
      </c>
      <c r="I32" s="67">
        <f t="shared" si="5"/>
        <v>0</v>
      </c>
      <c r="J32" s="68">
        <f t="shared" si="5"/>
        <v>0</v>
      </c>
    </row>
    <row r="33" spans="1:10" s="2" customFormat="1" ht="45" customHeight="1" x14ac:dyDescent="0.25">
      <c r="A33" s="278" t="s">
        <v>18</v>
      </c>
      <c r="B33" s="280"/>
      <c r="C33" s="280"/>
      <c r="D33" s="280"/>
      <c r="E33" s="281"/>
      <c r="F33" s="67">
        <f>F16+F24+F31-F32</f>
        <v>0</v>
      </c>
      <c r="G33" s="67">
        <f t="shared" ref="G33:J33" si="6">G16+G24+G31-G32</f>
        <v>0</v>
      </c>
      <c r="H33" s="67">
        <f t="shared" si="6"/>
        <v>0</v>
      </c>
      <c r="I33" s="67">
        <f t="shared" si="6"/>
        <v>0</v>
      </c>
      <c r="J33" s="68">
        <f t="shared" si="6"/>
        <v>0</v>
      </c>
    </row>
    <row r="34" spans="1:10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2" customFormat="1" ht="18" customHeight="1" x14ac:dyDescent="0.25">
      <c r="A35" s="282" t="s">
        <v>19</v>
      </c>
      <c r="B35" s="282"/>
      <c r="C35" s="282"/>
      <c r="D35" s="282"/>
      <c r="E35" s="282"/>
      <c r="F35" s="282"/>
      <c r="G35" s="282"/>
      <c r="H35" s="282"/>
      <c r="I35" s="282"/>
      <c r="J35" s="282"/>
    </row>
    <row r="36" spans="1:10" s="2" customFormat="1" ht="18.75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</row>
    <row r="37" spans="1:10" s="2" customFormat="1" ht="25.5" x14ac:dyDescent="0.25">
      <c r="A37" s="261" t="s">
        <v>21</v>
      </c>
      <c r="B37" s="262"/>
      <c r="C37" s="262"/>
      <c r="D37" s="262"/>
      <c r="E37" s="263"/>
      <c r="F37" s="56" t="s">
        <v>58</v>
      </c>
      <c r="G37" s="56" t="s">
        <v>59</v>
      </c>
      <c r="H37" s="57" t="s">
        <v>60</v>
      </c>
      <c r="I37" s="57" t="s">
        <v>61</v>
      </c>
      <c r="J37" s="57" t="s">
        <v>62</v>
      </c>
    </row>
    <row r="38" spans="1:10" s="23" customFormat="1" ht="12" customHeight="1" x14ac:dyDescent="0.25">
      <c r="A38" s="260">
        <v>1</v>
      </c>
      <c r="B38" s="260"/>
      <c r="C38" s="260"/>
      <c r="D38" s="260"/>
      <c r="E38" s="260"/>
      <c r="F38" s="58">
        <v>2</v>
      </c>
      <c r="G38" s="58">
        <v>3</v>
      </c>
      <c r="H38" s="59">
        <v>4</v>
      </c>
      <c r="I38" s="59">
        <v>5</v>
      </c>
      <c r="J38" s="59">
        <v>6</v>
      </c>
    </row>
    <row r="39" spans="1:10" s="2" customFormat="1" x14ac:dyDescent="0.25">
      <c r="A39" s="264" t="s">
        <v>16</v>
      </c>
      <c r="B39" s="265"/>
      <c r="C39" s="265"/>
      <c r="D39" s="265"/>
      <c r="E39" s="266"/>
      <c r="F39" s="65">
        <v>0</v>
      </c>
      <c r="G39" s="65">
        <v>8125</v>
      </c>
      <c r="H39" s="65">
        <v>0</v>
      </c>
      <c r="I39" s="65">
        <f>H42</f>
        <v>0</v>
      </c>
      <c r="J39" s="66">
        <f>I42</f>
        <v>0</v>
      </c>
    </row>
    <row r="40" spans="1:10" s="2" customFormat="1" ht="28.5" customHeight="1" x14ac:dyDescent="0.25">
      <c r="A40" s="264" t="s">
        <v>20</v>
      </c>
      <c r="B40" s="265"/>
      <c r="C40" s="265"/>
      <c r="D40" s="265"/>
      <c r="E40" s="266"/>
      <c r="F40" s="65">
        <v>0</v>
      </c>
      <c r="G40" s="65">
        <v>5000</v>
      </c>
      <c r="H40" s="65">
        <v>0</v>
      </c>
      <c r="I40" s="65">
        <v>0</v>
      </c>
      <c r="J40" s="66">
        <v>0</v>
      </c>
    </row>
    <row r="41" spans="1:10" s="2" customFormat="1" ht="25.5" customHeight="1" x14ac:dyDescent="0.25">
      <c r="A41" s="264" t="s">
        <v>55</v>
      </c>
      <c r="B41" s="283"/>
      <c r="C41" s="283"/>
      <c r="D41" s="283"/>
      <c r="E41" s="284"/>
      <c r="F41" s="65">
        <v>0</v>
      </c>
      <c r="G41" s="65">
        <v>2000</v>
      </c>
      <c r="H41" s="65">
        <v>0</v>
      </c>
      <c r="I41" s="65">
        <v>0</v>
      </c>
      <c r="J41" s="66">
        <v>0</v>
      </c>
    </row>
    <row r="42" spans="1:10" s="2" customFormat="1" ht="15" customHeight="1" x14ac:dyDescent="0.25">
      <c r="A42" s="269" t="s">
        <v>17</v>
      </c>
      <c r="B42" s="270"/>
      <c r="C42" s="270"/>
      <c r="D42" s="270"/>
      <c r="E42" s="270"/>
      <c r="F42" s="69">
        <f>F39-F40+F41</f>
        <v>0</v>
      </c>
      <c r="G42" s="69">
        <f t="shared" ref="G42:J42" si="7">G39-G40+G41</f>
        <v>5125</v>
      </c>
      <c r="H42" s="69">
        <f t="shared" si="7"/>
        <v>0</v>
      </c>
      <c r="I42" s="69">
        <f t="shared" si="7"/>
        <v>0</v>
      </c>
      <c r="J42" s="70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3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0"/>
  <sheetViews>
    <sheetView zoomScaleNormal="100" workbookViewId="0">
      <selection activeCell="A2" sqref="A2:G2"/>
    </sheetView>
  </sheetViews>
  <sheetFormatPr defaultColWidth="8.85546875" defaultRowHeight="15" x14ac:dyDescent="0.25"/>
  <cols>
    <col min="1" max="1" width="7.85546875" style="23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49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285" t="s">
        <v>22</v>
      </c>
      <c r="B2" s="285"/>
      <c r="C2" s="285"/>
      <c r="D2" s="285"/>
      <c r="E2" s="285"/>
      <c r="F2" s="285"/>
      <c r="G2" s="285"/>
      <c r="H2" s="45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285" t="s">
        <v>23</v>
      </c>
      <c r="B4" s="285"/>
      <c r="C4" s="285"/>
      <c r="D4" s="285"/>
      <c r="E4" s="285"/>
      <c r="F4" s="285"/>
      <c r="G4" s="285"/>
      <c r="H4" s="45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37</v>
      </c>
      <c r="B6" s="28" t="s">
        <v>21</v>
      </c>
      <c r="C6" s="56" t="s">
        <v>58</v>
      </c>
      <c r="D6" s="56" t="s">
        <v>59</v>
      </c>
      <c r="E6" s="57" t="s">
        <v>60</v>
      </c>
      <c r="F6" s="57" t="s">
        <v>61</v>
      </c>
      <c r="G6" s="57" t="s">
        <v>62</v>
      </c>
    </row>
    <row r="7" spans="1:10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</row>
    <row r="8" spans="1:10" x14ac:dyDescent="0.25">
      <c r="A8" s="31"/>
      <c r="B8" s="31" t="s">
        <v>24</v>
      </c>
      <c r="C8" s="83">
        <f t="shared" ref="C8:D8" si="0">C9+C16</f>
        <v>1571061.29</v>
      </c>
      <c r="D8" s="83">
        <f t="shared" si="0"/>
        <v>1722416.28</v>
      </c>
      <c r="E8" s="83">
        <f>E9+E16</f>
        <v>1935916.28</v>
      </c>
      <c r="F8" s="83">
        <f t="shared" ref="F8:G8" si="1">F9+F16</f>
        <v>2035916.28</v>
      </c>
      <c r="G8" s="83">
        <f t="shared" si="1"/>
        <v>2135916.2799999998</v>
      </c>
    </row>
    <row r="9" spans="1:10" x14ac:dyDescent="0.25">
      <c r="A9" s="31">
        <v>6</v>
      </c>
      <c r="B9" s="31" t="s">
        <v>25</v>
      </c>
      <c r="C9" s="83">
        <f t="shared" ref="C9:D9" si="2">C10+C11+C12+C13+C14</f>
        <v>1571061.29</v>
      </c>
      <c r="D9" s="83">
        <f t="shared" si="2"/>
        <v>1722416.28</v>
      </c>
      <c r="E9" s="83">
        <f>E10+E11+E12+E13+E14</f>
        <v>1935916.28</v>
      </c>
      <c r="F9" s="83">
        <f t="shared" ref="F9:G9" si="3">F10+F11+F12+F13+F14</f>
        <v>2035916.28</v>
      </c>
      <c r="G9" s="83">
        <f t="shared" si="3"/>
        <v>2135916.2799999998</v>
      </c>
    </row>
    <row r="10" spans="1:10" ht="25.5" x14ac:dyDescent="0.25">
      <c r="A10" s="71">
        <v>63</v>
      </c>
      <c r="B10" s="33" t="s">
        <v>26</v>
      </c>
      <c r="C10" s="138">
        <v>1426905.93</v>
      </c>
      <c r="D10" s="138">
        <v>1535575</v>
      </c>
      <c r="E10" s="79">
        <v>1775165</v>
      </c>
      <c r="F10" s="79">
        <v>1875165</v>
      </c>
      <c r="G10" s="79">
        <v>1975165</v>
      </c>
    </row>
    <row r="11" spans="1:10" x14ac:dyDescent="0.25">
      <c r="A11" s="71">
        <v>64</v>
      </c>
      <c r="B11" s="33" t="s">
        <v>63</v>
      </c>
      <c r="C11" s="138">
        <v>59.62</v>
      </c>
      <c r="D11" s="138">
        <v>70</v>
      </c>
      <c r="E11" s="79">
        <v>0</v>
      </c>
      <c r="F11" s="79">
        <v>0</v>
      </c>
      <c r="G11" s="79">
        <v>0</v>
      </c>
    </row>
    <row r="12" spans="1:10" ht="25.5" x14ac:dyDescent="0.25">
      <c r="A12" s="71">
        <v>65</v>
      </c>
      <c r="B12" s="33" t="s">
        <v>64</v>
      </c>
      <c r="C12" s="138">
        <v>7919.75</v>
      </c>
      <c r="D12" s="138">
        <v>16000</v>
      </c>
      <c r="E12" s="79">
        <v>3900</v>
      </c>
      <c r="F12" s="79">
        <v>3900</v>
      </c>
      <c r="G12" s="79">
        <v>3900</v>
      </c>
    </row>
    <row r="13" spans="1:10" ht="38.25" x14ac:dyDescent="0.25">
      <c r="A13" s="43">
        <v>66</v>
      </c>
      <c r="B13" s="33" t="s">
        <v>56</v>
      </c>
      <c r="C13" s="138">
        <v>3902.04</v>
      </c>
      <c r="D13" s="138">
        <v>18730</v>
      </c>
      <c r="E13" s="79">
        <v>2100</v>
      </c>
      <c r="F13" s="79">
        <v>2100</v>
      </c>
      <c r="G13" s="79">
        <v>2100</v>
      </c>
    </row>
    <row r="14" spans="1:10" ht="25.5" customHeight="1" x14ac:dyDescent="0.25">
      <c r="A14" s="44">
        <v>67</v>
      </c>
      <c r="B14" s="33" t="s">
        <v>65</v>
      </c>
      <c r="C14" s="138">
        <v>132273.95000000001</v>
      </c>
      <c r="D14" s="138">
        <v>152041.28</v>
      </c>
      <c r="E14" s="79">
        <v>154751.28</v>
      </c>
      <c r="F14" s="79">
        <v>154751.28</v>
      </c>
      <c r="G14" s="79">
        <v>154751.28</v>
      </c>
    </row>
    <row r="15" spans="1:10" x14ac:dyDescent="0.25">
      <c r="A15" s="44">
        <v>68</v>
      </c>
      <c r="B15" s="33" t="s">
        <v>66</v>
      </c>
      <c r="C15" s="138">
        <v>0</v>
      </c>
      <c r="D15" s="138">
        <v>0</v>
      </c>
      <c r="E15" s="79">
        <v>0</v>
      </c>
      <c r="F15" s="79">
        <v>0</v>
      </c>
      <c r="G15" s="79">
        <v>0</v>
      </c>
    </row>
    <row r="16" spans="1:10" x14ac:dyDescent="0.25">
      <c r="A16" s="35">
        <v>7</v>
      </c>
      <c r="B16" s="31" t="s">
        <v>28</v>
      </c>
      <c r="C16" s="78">
        <v>0</v>
      </c>
      <c r="D16" s="78">
        <v>0</v>
      </c>
      <c r="E16" s="83">
        <v>0</v>
      </c>
      <c r="F16" s="83">
        <v>0</v>
      </c>
      <c r="G16" s="83">
        <v>0</v>
      </c>
    </row>
    <row r="17" spans="1:7" x14ac:dyDescent="0.25">
      <c r="A17" s="44">
        <v>72</v>
      </c>
      <c r="B17" s="36" t="s">
        <v>29</v>
      </c>
      <c r="C17" s="82">
        <v>0</v>
      </c>
      <c r="D17" s="82">
        <v>0</v>
      </c>
      <c r="E17" s="79">
        <v>0</v>
      </c>
      <c r="F17" s="79">
        <v>0</v>
      </c>
      <c r="G17" s="79">
        <v>0</v>
      </c>
    </row>
    <row r="18" spans="1:7" x14ac:dyDescent="0.25">
      <c r="A18" s="35">
        <v>9</v>
      </c>
      <c r="B18" s="90" t="s">
        <v>81</v>
      </c>
      <c r="C18" s="91">
        <v>64220.18</v>
      </c>
      <c r="D18" s="91">
        <v>8125</v>
      </c>
      <c r="E18" s="83">
        <v>0</v>
      </c>
      <c r="F18" s="83">
        <v>0</v>
      </c>
      <c r="G18" s="83">
        <v>0</v>
      </c>
    </row>
    <row r="19" spans="1:7" x14ac:dyDescent="0.25">
      <c r="A19" s="89">
        <v>92</v>
      </c>
      <c r="B19" s="90" t="s">
        <v>82</v>
      </c>
      <c r="C19" s="91">
        <v>64220.18</v>
      </c>
      <c r="D19" s="91">
        <v>8125</v>
      </c>
      <c r="E19" s="83">
        <v>0</v>
      </c>
      <c r="F19" s="83">
        <v>0</v>
      </c>
      <c r="G19" s="83">
        <v>0</v>
      </c>
    </row>
    <row r="20" spans="1:7" ht="1.5" customHeight="1" x14ac:dyDescent="0.25">
      <c r="A20" s="72"/>
      <c r="B20" s="73"/>
      <c r="C20" s="73"/>
      <c r="D20" s="73"/>
      <c r="E20" s="74"/>
      <c r="F20" s="74"/>
      <c r="G20" s="74"/>
    </row>
    <row r="22" spans="1:7" ht="25.5" x14ac:dyDescent="0.25">
      <c r="A22" s="27" t="s">
        <v>37</v>
      </c>
      <c r="B22" s="28" t="s">
        <v>21</v>
      </c>
      <c r="C22" s="56" t="s">
        <v>58</v>
      </c>
      <c r="D22" s="56" t="s">
        <v>59</v>
      </c>
      <c r="E22" s="57" t="s">
        <v>60</v>
      </c>
      <c r="F22" s="57" t="s">
        <v>61</v>
      </c>
      <c r="G22" s="57" t="s">
        <v>62</v>
      </c>
    </row>
    <row r="23" spans="1:7" s="30" customFormat="1" ht="11.25" x14ac:dyDescent="0.2">
      <c r="A23" s="29">
        <v>1</v>
      </c>
      <c r="B23" s="29">
        <v>2</v>
      </c>
      <c r="C23" s="29">
        <v>3</v>
      </c>
      <c r="D23" s="29">
        <v>4</v>
      </c>
      <c r="E23" s="29">
        <v>5</v>
      </c>
      <c r="F23" s="29">
        <v>6</v>
      </c>
      <c r="G23" s="29">
        <v>7</v>
      </c>
    </row>
    <row r="24" spans="1:7" x14ac:dyDescent="0.25">
      <c r="A24" s="31"/>
      <c r="B24" s="31" t="s">
        <v>30</v>
      </c>
      <c r="C24" s="83">
        <f>C25+C31</f>
        <v>1622539.8699999999</v>
      </c>
      <c r="D24" s="83">
        <f>D25+D31</f>
        <v>1730541.28</v>
      </c>
      <c r="E24" s="83">
        <f>E25+E31</f>
        <v>1935916.28</v>
      </c>
      <c r="F24" s="83">
        <f t="shared" ref="F24:G24" si="4">F25+F31</f>
        <v>2035916.28</v>
      </c>
      <c r="G24" s="83">
        <f t="shared" si="4"/>
        <v>2135916.2799999998</v>
      </c>
    </row>
    <row r="25" spans="1:7" x14ac:dyDescent="0.25">
      <c r="A25" s="31">
        <v>3</v>
      </c>
      <c r="B25" s="31" t="s">
        <v>31</v>
      </c>
      <c r="C25" s="83">
        <f>C26+C27+C28+C29+C30</f>
        <v>1598177.5799999998</v>
      </c>
      <c r="D25" s="83">
        <f>D26+D27+D28+D29+D30</f>
        <v>1701541.28</v>
      </c>
      <c r="E25" s="83">
        <f>E26+E27+E28+E29+E30</f>
        <v>1902951.28</v>
      </c>
      <c r="F25" s="83">
        <f t="shared" ref="F25:G25" si="5">F26+F27+F28+F29+F30</f>
        <v>2002951.28</v>
      </c>
      <c r="G25" s="83">
        <f t="shared" si="5"/>
        <v>2102951.2799999998</v>
      </c>
    </row>
    <row r="26" spans="1:7" x14ac:dyDescent="0.25">
      <c r="A26" s="43">
        <v>31</v>
      </c>
      <c r="B26" s="33" t="s">
        <v>32</v>
      </c>
      <c r="C26" s="80">
        <v>1382195.21</v>
      </c>
      <c r="D26" s="80">
        <v>1493645</v>
      </c>
      <c r="E26" s="79">
        <v>1693364</v>
      </c>
      <c r="F26" s="79">
        <v>1793364</v>
      </c>
      <c r="G26" s="79">
        <v>1893364</v>
      </c>
    </row>
    <row r="27" spans="1:7" x14ac:dyDescent="0.25">
      <c r="A27" s="44">
        <v>32</v>
      </c>
      <c r="B27" s="34" t="s">
        <v>33</v>
      </c>
      <c r="C27" s="81">
        <v>214238.44</v>
      </c>
      <c r="D27" s="81">
        <v>205326.28</v>
      </c>
      <c r="E27" s="79">
        <v>208526.28</v>
      </c>
      <c r="F27" s="79">
        <v>208526.28</v>
      </c>
      <c r="G27" s="79">
        <v>208526.28</v>
      </c>
    </row>
    <row r="28" spans="1:7" x14ac:dyDescent="0.25">
      <c r="A28" s="44">
        <v>34</v>
      </c>
      <c r="B28" s="34" t="s">
        <v>76</v>
      </c>
      <c r="C28" s="81">
        <v>1305.49</v>
      </c>
      <c r="D28" s="81">
        <v>1200</v>
      </c>
      <c r="E28" s="79">
        <v>0</v>
      </c>
      <c r="F28" s="79">
        <v>0</v>
      </c>
      <c r="G28" s="79">
        <v>0</v>
      </c>
    </row>
    <row r="29" spans="1:7" ht="25.5" x14ac:dyDescent="0.25">
      <c r="A29" s="44">
        <v>37</v>
      </c>
      <c r="B29" s="36" t="s">
        <v>77</v>
      </c>
      <c r="C29" s="81">
        <v>0</v>
      </c>
      <c r="D29" s="81">
        <v>930</v>
      </c>
      <c r="E29" s="79">
        <v>750</v>
      </c>
      <c r="F29" s="79">
        <v>750</v>
      </c>
      <c r="G29" s="79">
        <v>750</v>
      </c>
    </row>
    <row r="30" spans="1:7" ht="25.5" x14ac:dyDescent="0.25">
      <c r="A30" s="44">
        <v>38</v>
      </c>
      <c r="B30" s="36" t="s">
        <v>78</v>
      </c>
      <c r="C30" s="81">
        <v>438.44</v>
      </c>
      <c r="D30" s="81">
        <v>440</v>
      </c>
      <c r="E30" s="79">
        <v>311</v>
      </c>
      <c r="F30" s="79">
        <v>311</v>
      </c>
      <c r="G30" s="79">
        <v>311</v>
      </c>
    </row>
    <row r="31" spans="1:7" x14ac:dyDescent="0.25">
      <c r="A31" s="38">
        <v>4</v>
      </c>
      <c r="B31" s="39" t="s">
        <v>34</v>
      </c>
      <c r="C31" s="78">
        <v>24362.29</v>
      </c>
      <c r="D31" s="78">
        <v>29000</v>
      </c>
      <c r="E31" s="83">
        <v>32965</v>
      </c>
      <c r="F31" s="83">
        <v>32965</v>
      </c>
      <c r="G31" s="83">
        <v>32965</v>
      </c>
    </row>
    <row r="32" spans="1:7" x14ac:dyDescent="0.25">
      <c r="A32" s="43">
        <v>41</v>
      </c>
      <c r="B32" s="40" t="s">
        <v>35</v>
      </c>
      <c r="C32" s="80">
        <v>0</v>
      </c>
      <c r="D32" s="80">
        <v>0</v>
      </c>
      <c r="E32" s="79">
        <v>0</v>
      </c>
      <c r="F32" s="79">
        <v>0</v>
      </c>
      <c r="G32" s="79">
        <v>0</v>
      </c>
    </row>
    <row r="33" spans="1:8" x14ac:dyDescent="0.25">
      <c r="A33" s="43">
        <v>42</v>
      </c>
      <c r="B33" s="34" t="s">
        <v>79</v>
      </c>
      <c r="C33" s="81">
        <v>24362.29</v>
      </c>
      <c r="D33" s="81">
        <v>29000</v>
      </c>
      <c r="E33" s="79">
        <v>32965</v>
      </c>
      <c r="F33" s="79">
        <v>32965</v>
      </c>
      <c r="G33" s="79">
        <v>32965</v>
      </c>
    </row>
    <row r="34" spans="1:8" x14ac:dyDescent="0.25">
      <c r="A34" s="43">
        <v>45</v>
      </c>
      <c r="B34" s="34" t="s">
        <v>80</v>
      </c>
      <c r="C34" s="81">
        <v>0</v>
      </c>
      <c r="D34" s="81">
        <v>0</v>
      </c>
      <c r="E34" s="79">
        <v>0</v>
      </c>
      <c r="F34" s="79">
        <v>0</v>
      </c>
      <c r="G34" s="79">
        <v>0</v>
      </c>
    </row>
    <row r="35" spans="1:8" x14ac:dyDescent="0.25">
      <c r="A35" s="35">
        <v>9</v>
      </c>
      <c r="B35" s="90" t="s">
        <v>81</v>
      </c>
      <c r="C35" s="91">
        <v>482.97</v>
      </c>
      <c r="D35" s="91">
        <v>0</v>
      </c>
      <c r="E35" s="83">
        <v>0</v>
      </c>
      <c r="F35" s="83">
        <v>0</v>
      </c>
      <c r="G35" s="83">
        <v>0</v>
      </c>
    </row>
    <row r="36" spans="1:8" x14ac:dyDescent="0.25">
      <c r="A36" s="89">
        <v>92</v>
      </c>
      <c r="B36" s="90" t="s">
        <v>82</v>
      </c>
      <c r="C36" s="91">
        <v>482.97</v>
      </c>
      <c r="D36" s="91">
        <v>0</v>
      </c>
      <c r="E36" s="83">
        <v>0</v>
      </c>
      <c r="F36" s="83">
        <v>0</v>
      </c>
      <c r="G36" s="83">
        <v>0</v>
      </c>
    </row>
    <row r="37" spans="1:8" x14ac:dyDescent="0.25">
      <c r="A37" s="75"/>
      <c r="B37" s="76"/>
      <c r="C37" s="76"/>
      <c r="D37" s="76"/>
      <c r="E37" s="74"/>
      <c r="F37" s="74"/>
      <c r="G37" s="77"/>
    </row>
    <row r="39" spans="1:8" ht="15.6" customHeight="1" x14ac:dyDescent="0.25">
      <c r="A39" s="285" t="s">
        <v>36</v>
      </c>
      <c r="B39" s="285"/>
      <c r="C39" s="285"/>
      <c r="D39" s="285"/>
      <c r="E39" s="285"/>
      <c r="F39" s="285"/>
      <c r="G39" s="285"/>
    </row>
    <row r="40" spans="1:8" ht="18.75" x14ac:dyDescent="0.25">
      <c r="A40" s="22"/>
      <c r="B40" s="22"/>
      <c r="C40" s="22"/>
      <c r="D40" s="22"/>
      <c r="E40" s="22"/>
      <c r="F40" s="22"/>
      <c r="G40" s="22"/>
      <c r="H40" s="22"/>
    </row>
    <row r="41" spans="1:8" ht="25.5" x14ac:dyDescent="0.25">
      <c r="A41" s="27" t="s">
        <v>37</v>
      </c>
      <c r="B41" s="28" t="s">
        <v>21</v>
      </c>
      <c r="C41" s="56" t="s">
        <v>58</v>
      </c>
      <c r="D41" s="56" t="s">
        <v>59</v>
      </c>
      <c r="E41" s="57" t="s">
        <v>60</v>
      </c>
      <c r="F41" s="57" t="s">
        <v>61</v>
      </c>
      <c r="G41" s="57" t="s">
        <v>62</v>
      </c>
    </row>
    <row r="42" spans="1:8" s="30" customFormat="1" ht="11.25" x14ac:dyDescent="0.2">
      <c r="A42" s="29">
        <v>1</v>
      </c>
      <c r="B42" s="29">
        <v>2</v>
      </c>
      <c r="C42" s="29">
        <v>3</v>
      </c>
      <c r="D42" s="29">
        <v>4</v>
      </c>
      <c r="E42" s="29">
        <v>5</v>
      </c>
      <c r="F42" s="29">
        <v>6</v>
      </c>
      <c r="G42" s="29">
        <v>7</v>
      </c>
    </row>
    <row r="43" spans="1:8" s="30" customFormat="1" ht="12.75" x14ac:dyDescent="0.2">
      <c r="A43" s="85"/>
      <c r="B43" s="86" t="s">
        <v>135</v>
      </c>
      <c r="C43" s="87">
        <f>C44+C47+C49+C75+C79+C51</f>
        <v>1571061.29</v>
      </c>
      <c r="D43" s="87">
        <f>D44+D47+D49+D75+D79+D51</f>
        <v>1722416.28</v>
      </c>
      <c r="E43" s="87">
        <f t="shared" ref="E43:G43" si="6">E44+E47+E49+E75+E79+E51</f>
        <v>1935916.28</v>
      </c>
      <c r="F43" s="87">
        <f t="shared" si="6"/>
        <v>2035916.28</v>
      </c>
      <c r="G43" s="87">
        <f t="shared" si="6"/>
        <v>2135916.2800000003</v>
      </c>
    </row>
    <row r="44" spans="1:8" s="30" customFormat="1" ht="12.75" x14ac:dyDescent="0.2">
      <c r="A44" s="141" t="s">
        <v>95</v>
      </c>
      <c r="B44" s="141" t="s">
        <v>96</v>
      </c>
      <c r="C44" s="142">
        <f>C45+C46</f>
        <v>132273.95000000001</v>
      </c>
      <c r="D44" s="142">
        <f>D45+D46</f>
        <v>152041.28</v>
      </c>
      <c r="E44" s="143">
        <v>20377.5</v>
      </c>
      <c r="F44" s="143">
        <v>20377.5</v>
      </c>
      <c r="G44" s="144">
        <v>20377.5</v>
      </c>
    </row>
    <row r="45" spans="1:8" s="30" customFormat="1" ht="12.75" customHeight="1" x14ac:dyDescent="0.2">
      <c r="A45" s="141" t="s">
        <v>97</v>
      </c>
      <c r="B45" s="141" t="s">
        <v>96</v>
      </c>
      <c r="C45" s="142">
        <v>20887.53</v>
      </c>
      <c r="D45" s="142">
        <v>17667.5</v>
      </c>
      <c r="E45" s="143">
        <v>20377.5</v>
      </c>
      <c r="F45" s="143">
        <v>20377.5</v>
      </c>
      <c r="G45" s="144">
        <v>20377.5</v>
      </c>
    </row>
    <row r="46" spans="1:8" s="30" customFormat="1" ht="12.75" customHeight="1" x14ac:dyDescent="0.2">
      <c r="A46" s="141" t="s">
        <v>137</v>
      </c>
      <c r="B46" s="141" t="s">
        <v>138</v>
      </c>
      <c r="C46" s="143">
        <v>111386.42</v>
      </c>
      <c r="D46" s="143">
        <v>134373.78</v>
      </c>
      <c r="E46" s="143">
        <v>0</v>
      </c>
      <c r="F46" s="143">
        <v>0</v>
      </c>
      <c r="G46" s="143">
        <v>0</v>
      </c>
    </row>
    <row r="47" spans="1:8" s="30" customFormat="1" ht="12.75" customHeight="1" x14ac:dyDescent="0.2">
      <c r="A47" s="141" t="s">
        <v>98</v>
      </c>
      <c r="B47" s="141" t="s">
        <v>99</v>
      </c>
      <c r="C47" s="142">
        <v>1255.44</v>
      </c>
      <c r="D47" s="142">
        <f>D48</f>
        <v>19000</v>
      </c>
      <c r="E47" s="143">
        <v>650</v>
      </c>
      <c r="F47" s="143">
        <v>650</v>
      </c>
      <c r="G47" s="144">
        <v>650</v>
      </c>
    </row>
    <row r="48" spans="1:8" s="30" customFormat="1" ht="12.75" x14ac:dyDescent="0.2">
      <c r="A48" s="141" t="s">
        <v>100</v>
      </c>
      <c r="B48" s="141" t="s">
        <v>99</v>
      </c>
      <c r="C48" s="142">
        <v>1255.44</v>
      </c>
      <c r="D48" s="142">
        <v>19000</v>
      </c>
      <c r="E48" s="143">
        <v>650</v>
      </c>
      <c r="F48" s="143">
        <v>650</v>
      </c>
      <c r="G48" s="144">
        <v>650</v>
      </c>
    </row>
    <row r="49" spans="1:7" s="30" customFormat="1" ht="12.75" customHeight="1" x14ac:dyDescent="0.2">
      <c r="A49" s="141" t="s">
        <v>101</v>
      </c>
      <c r="B49" s="141" t="s">
        <v>102</v>
      </c>
      <c r="C49" s="142">
        <v>7485.75</v>
      </c>
      <c r="D49" s="142">
        <v>12500</v>
      </c>
      <c r="E49" s="143">
        <v>3400</v>
      </c>
      <c r="F49" s="143">
        <v>3400</v>
      </c>
      <c r="G49" s="144">
        <v>3400</v>
      </c>
    </row>
    <row r="50" spans="1:7" s="30" customFormat="1" ht="12.75" customHeight="1" x14ac:dyDescent="0.2">
      <c r="A50" s="141" t="s">
        <v>103</v>
      </c>
      <c r="B50" s="141" t="s">
        <v>102</v>
      </c>
      <c r="C50" s="142">
        <v>7485.75</v>
      </c>
      <c r="D50" s="142">
        <v>12500</v>
      </c>
      <c r="E50" s="143">
        <v>3400</v>
      </c>
      <c r="F50" s="143">
        <v>3400</v>
      </c>
      <c r="G50" s="144">
        <v>3400</v>
      </c>
    </row>
    <row r="51" spans="1:7" s="30" customFormat="1" ht="12.75" x14ac:dyDescent="0.2">
      <c r="A51" s="141" t="s">
        <v>104</v>
      </c>
      <c r="B51" s="141" t="s">
        <v>105</v>
      </c>
      <c r="C51" s="142">
        <f>C52+C56+C57+C59+C61+C63+C65+C66+C67+C68+C69+C71+C72+C73</f>
        <v>1426946.1500000001</v>
      </c>
      <c r="D51" s="142">
        <f>D52+D56+D57+D59+D61+D63+D65+D66+D67+D68+D69+D71+D72+D73</f>
        <v>1535625</v>
      </c>
      <c r="E51" s="142">
        <f>E52+E56+E57+E59+E61+E63+E65+E66+E67+E68+E69+E71+E72+E73</f>
        <v>1909538.78</v>
      </c>
      <c r="F51" s="142">
        <f>F52+F56+F57+F59+F61+F63+F65+F66+F67+F68+F69+F71+F72+F73</f>
        <v>2009538.78</v>
      </c>
      <c r="G51" s="142">
        <f>G52+G56+G57+G59+G61+G63+G65+G66+G67+G68+G69+G71+G72+G73</f>
        <v>2109538.7800000003</v>
      </c>
    </row>
    <row r="52" spans="1:7" s="30" customFormat="1" ht="12.75" x14ac:dyDescent="0.2">
      <c r="A52" s="141" t="s">
        <v>106</v>
      </c>
      <c r="B52" s="141" t="s">
        <v>107</v>
      </c>
      <c r="C52" s="142">
        <v>0</v>
      </c>
      <c r="D52" s="142">
        <v>0</v>
      </c>
      <c r="E52" s="143">
        <v>1834373.78</v>
      </c>
      <c r="F52" s="143">
        <v>1934373.78</v>
      </c>
      <c r="G52" s="144">
        <v>2034373.78</v>
      </c>
    </row>
    <row r="53" spans="1:7" s="30" customFormat="1" ht="25.5" x14ac:dyDescent="0.2">
      <c r="A53" s="141" t="s">
        <v>139</v>
      </c>
      <c r="B53" s="141" t="s">
        <v>140</v>
      </c>
      <c r="C53" s="143">
        <v>0</v>
      </c>
      <c r="D53" s="143">
        <v>0</v>
      </c>
      <c r="E53" s="143">
        <v>1700000</v>
      </c>
      <c r="F53" s="143">
        <v>1800000</v>
      </c>
      <c r="G53" s="144">
        <v>1900000</v>
      </c>
    </row>
    <row r="54" spans="1:7" s="30" customFormat="1" ht="25.5" x14ac:dyDescent="0.2">
      <c r="A54" s="141" t="s">
        <v>141</v>
      </c>
      <c r="B54" s="141" t="s">
        <v>142</v>
      </c>
      <c r="C54" s="142">
        <v>0</v>
      </c>
      <c r="D54" s="142">
        <v>0</v>
      </c>
      <c r="E54" s="143">
        <v>0</v>
      </c>
      <c r="F54" s="143">
        <v>0</v>
      </c>
      <c r="G54" s="144">
        <v>0</v>
      </c>
    </row>
    <row r="55" spans="1:7" s="30" customFormat="1" ht="25.5" x14ac:dyDescent="0.2">
      <c r="A55" s="141" t="s">
        <v>143</v>
      </c>
      <c r="B55" s="141" t="s">
        <v>138</v>
      </c>
      <c r="C55" s="142">
        <v>0</v>
      </c>
      <c r="D55" s="142">
        <v>0</v>
      </c>
      <c r="E55" s="143">
        <v>134373.78</v>
      </c>
      <c r="F55" s="143">
        <v>134373.78</v>
      </c>
      <c r="G55" s="144">
        <v>134373.78</v>
      </c>
    </row>
    <row r="56" spans="1:7" s="30" customFormat="1" ht="12.75" x14ac:dyDescent="0.2">
      <c r="A56" s="141" t="s">
        <v>108</v>
      </c>
      <c r="B56" s="141" t="s">
        <v>109</v>
      </c>
      <c r="C56" s="142">
        <v>0</v>
      </c>
      <c r="D56" s="142">
        <v>0</v>
      </c>
      <c r="E56" s="143">
        <v>0</v>
      </c>
      <c r="F56" s="143">
        <v>0</v>
      </c>
      <c r="G56" s="144">
        <v>0</v>
      </c>
    </row>
    <row r="57" spans="1:7" s="30" customFormat="1" ht="12.75" x14ac:dyDescent="0.2">
      <c r="A57" s="141" t="s">
        <v>108</v>
      </c>
      <c r="B57" s="141" t="s">
        <v>110</v>
      </c>
      <c r="C57" s="142">
        <v>0</v>
      </c>
      <c r="D57" s="142">
        <v>0</v>
      </c>
      <c r="E57" s="143">
        <v>60165</v>
      </c>
      <c r="F57" s="143">
        <v>60165</v>
      </c>
      <c r="G57" s="144">
        <v>60165</v>
      </c>
    </row>
    <row r="58" spans="1:7" s="30" customFormat="1" ht="25.5" x14ac:dyDescent="0.2">
      <c r="A58" s="141" t="s">
        <v>144</v>
      </c>
      <c r="B58" s="141" t="s">
        <v>110</v>
      </c>
      <c r="C58" s="142">
        <v>0</v>
      </c>
      <c r="D58" s="142">
        <v>0</v>
      </c>
      <c r="E58" s="143">
        <v>60165</v>
      </c>
      <c r="F58" s="143">
        <v>60165</v>
      </c>
      <c r="G58" s="144">
        <v>60165</v>
      </c>
    </row>
    <row r="59" spans="1:7" s="30" customFormat="1" ht="12.75" x14ac:dyDescent="0.2">
      <c r="A59" s="141" t="s">
        <v>111</v>
      </c>
      <c r="B59" s="141" t="s">
        <v>112</v>
      </c>
      <c r="C59" s="142">
        <v>1388354.06</v>
      </c>
      <c r="D59" s="142">
        <f>D60</f>
        <v>1498625</v>
      </c>
      <c r="E59" s="143">
        <v>0</v>
      </c>
      <c r="F59" s="143">
        <v>0</v>
      </c>
      <c r="G59" s="144">
        <v>0</v>
      </c>
    </row>
    <row r="60" spans="1:7" s="30" customFormat="1" ht="25.5" x14ac:dyDescent="0.2">
      <c r="A60" s="141" t="s">
        <v>147</v>
      </c>
      <c r="B60" s="141" t="s">
        <v>148</v>
      </c>
      <c r="C60" s="143">
        <v>1388354.06</v>
      </c>
      <c r="D60" s="143">
        <v>1498625</v>
      </c>
      <c r="E60" s="143">
        <v>0</v>
      </c>
      <c r="F60" s="143">
        <v>0</v>
      </c>
      <c r="G60" s="144">
        <v>0</v>
      </c>
    </row>
    <row r="61" spans="1:7" s="30" customFormat="1" ht="12.75" x14ac:dyDescent="0.2">
      <c r="A61" s="141" t="s">
        <v>111</v>
      </c>
      <c r="B61" s="141" t="s">
        <v>113</v>
      </c>
      <c r="C61" s="142">
        <v>0</v>
      </c>
      <c r="D61" s="142">
        <v>0</v>
      </c>
      <c r="E61" s="143">
        <v>15000</v>
      </c>
      <c r="F61" s="143">
        <v>15000</v>
      </c>
      <c r="G61" s="144">
        <v>15000</v>
      </c>
    </row>
    <row r="62" spans="1:7" s="30" customFormat="1" ht="25.5" x14ac:dyDescent="0.2">
      <c r="A62" s="141" t="s">
        <v>145</v>
      </c>
      <c r="B62" s="141" t="s">
        <v>146</v>
      </c>
      <c r="C62" s="142">
        <v>0</v>
      </c>
      <c r="D62" s="142">
        <v>0</v>
      </c>
      <c r="E62" s="143">
        <v>15000</v>
      </c>
      <c r="F62" s="143">
        <v>15000</v>
      </c>
      <c r="G62" s="144">
        <v>15000</v>
      </c>
    </row>
    <row r="63" spans="1:7" s="30" customFormat="1" ht="24" customHeight="1" x14ac:dyDescent="0.2">
      <c r="A63" s="141" t="s">
        <v>114</v>
      </c>
      <c r="B63" s="141" t="s">
        <v>115</v>
      </c>
      <c r="C63" s="143">
        <v>12632.8</v>
      </c>
      <c r="D63" s="142">
        <v>12000</v>
      </c>
      <c r="E63" s="143">
        <v>0</v>
      </c>
      <c r="F63" s="143">
        <v>0</v>
      </c>
      <c r="G63" s="144">
        <v>0</v>
      </c>
    </row>
    <row r="64" spans="1:7" s="30" customFormat="1" ht="25.5" x14ac:dyDescent="0.2">
      <c r="A64" s="141" t="s">
        <v>149</v>
      </c>
      <c r="B64" s="141" t="s">
        <v>150</v>
      </c>
      <c r="C64" s="143">
        <v>12632.8</v>
      </c>
      <c r="D64" s="143">
        <v>12000</v>
      </c>
      <c r="E64" s="143">
        <v>0</v>
      </c>
      <c r="F64" s="143">
        <v>0</v>
      </c>
      <c r="G64" s="144">
        <v>0</v>
      </c>
    </row>
    <row r="65" spans="1:7" s="30" customFormat="1" ht="25.5" x14ac:dyDescent="0.2">
      <c r="A65" s="141" t="s">
        <v>114</v>
      </c>
      <c r="B65" s="141" t="s">
        <v>116</v>
      </c>
      <c r="C65" s="143">
        <v>0</v>
      </c>
      <c r="D65" s="143">
        <v>0</v>
      </c>
      <c r="E65" s="143">
        <v>0</v>
      </c>
      <c r="F65" s="143">
        <v>0</v>
      </c>
      <c r="G65" s="144">
        <v>0</v>
      </c>
    </row>
    <row r="66" spans="1:7" s="30" customFormat="1" ht="25.5" x14ac:dyDescent="0.2">
      <c r="A66" s="141" t="s">
        <v>114</v>
      </c>
      <c r="B66" s="141" t="s">
        <v>116</v>
      </c>
      <c r="C66" s="143">
        <v>0</v>
      </c>
      <c r="D66" s="143">
        <v>0</v>
      </c>
      <c r="E66" s="143">
        <v>0</v>
      </c>
      <c r="F66" s="143">
        <v>0</v>
      </c>
      <c r="G66" s="144">
        <v>0</v>
      </c>
    </row>
    <row r="67" spans="1:7" s="30" customFormat="1" ht="12.75" x14ac:dyDescent="0.2">
      <c r="A67" s="141" t="s">
        <v>117</v>
      </c>
      <c r="B67" s="141" t="s">
        <v>118</v>
      </c>
      <c r="C67" s="143">
        <v>0</v>
      </c>
      <c r="D67" s="143">
        <v>0</v>
      </c>
      <c r="E67" s="143">
        <v>0</v>
      </c>
      <c r="F67" s="143">
        <v>0</v>
      </c>
      <c r="G67" s="144">
        <v>0</v>
      </c>
    </row>
    <row r="68" spans="1:7" s="30" customFormat="1" ht="12.75" x14ac:dyDescent="0.2">
      <c r="A68" s="141" t="s">
        <v>117</v>
      </c>
      <c r="B68" s="141" t="s">
        <v>119</v>
      </c>
      <c r="C68" s="143">
        <v>0</v>
      </c>
      <c r="D68" s="143">
        <v>0</v>
      </c>
      <c r="E68" s="143">
        <v>0</v>
      </c>
      <c r="F68" s="143">
        <v>0</v>
      </c>
      <c r="G68" s="144">
        <v>0</v>
      </c>
    </row>
    <row r="69" spans="1:7" s="30" customFormat="1" ht="25.5" customHeight="1" x14ac:dyDescent="0.2">
      <c r="A69" s="141" t="s">
        <v>120</v>
      </c>
      <c r="B69" s="141" t="s">
        <v>121</v>
      </c>
      <c r="C69" s="143">
        <v>25959.29</v>
      </c>
      <c r="D69" s="143">
        <f>D70</f>
        <v>25000</v>
      </c>
      <c r="E69" s="143">
        <v>0</v>
      </c>
      <c r="F69" s="143">
        <v>0</v>
      </c>
      <c r="G69" s="144">
        <v>0</v>
      </c>
    </row>
    <row r="70" spans="1:7" s="30" customFormat="1" ht="25.5" x14ac:dyDescent="0.2">
      <c r="A70" s="141" t="s">
        <v>151</v>
      </c>
      <c r="B70" s="141" t="s">
        <v>152</v>
      </c>
      <c r="C70" s="143">
        <v>25959.29</v>
      </c>
      <c r="D70" s="143">
        <v>25000</v>
      </c>
      <c r="E70" s="143">
        <v>0</v>
      </c>
      <c r="F70" s="143">
        <v>0</v>
      </c>
      <c r="G70" s="144">
        <v>0</v>
      </c>
    </row>
    <row r="71" spans="1:7" s="30" customFormat="1" ht="12.75" x14ac:dyDescent="0.2">
      <c r="A71" s="141" t="s">
        <v>120</v>
      </c>
      <c r="B71" s="141" t="s">
        <v>122</v>
      </c>
      <c r="C71" s="142">
        <v>0</v>
      </c>
      <c r="D71" s="142">
        <v>0</v>
      </c>
      <c r="E71" s="143">
        <v>0</v>
      </c>
      <c r="F71" s="143">
        <v>0</v>
      </c>
      <c r="G71" s="144">
        <v>0</v>
      </c>
    </row>
    <row r="72" spans="1:7" s="30" customFormat="1" ht="12.75" x14ac:dyDescent="0.2">
      <c r="A72" s="141" t="s">
        <v>123</v>
      </c>
      <c r="B72" s="141" t="s">
        <v>124</v>
      </c>
      <c r="C72" s="142">
        <v>0</v>
      </c>
      <c r="D72" s="142">
        <v>0</v>
      </c>
      <c r="E72" s="143">
        <v>0</v>
      </c>
      <c r="F72" s="143">
        <v>0</v>
      </c>
      <c r="G72" s="144">
        <v>0</v>
      </c>
    </row>
    <row r="73" spans="1:7" s="30" customFormat="1" ht="12.75" x14ac:dyDescent="0.2">
      <c r="A73" s="141" t="s">
        <v>123</v>
      </c>
      <c r="B73" s="141" t="s">
        <v>125</v>
      </c>
      <c r="C73" s="142">
        <v>0</v>
      </c>
      <c r="D73" s="142">
        <v>0</v>
      </c>
      <c r="E73" s="143">
        <v>0</v>
      </c>
      <c r="F73" s="143">
        <v>0</v>
      </c>
      <c r="G73" s="144">
        <v>0</v>
      </c>
    </row>
    <row r="74" spans="1:7" x14ac:dyDescent="0.25">
      <c r="A74" s="145" t="s">
        <v>126</v>
      </c>
      <c r="B74" s="145" t="s">
        <v>127</v>
      </c>
      <c r="C74" s="146">
        <v>0</v>
      </c>
      <c r="D74" s="146">
        <v>0</v>
      </c>
      <c r="E74" s="147">
        <v>0</v>
      </c>
      <c r="F74" s="147">
        <v>0</v>
      </c>
      <c r="G74" s="144">
        <v>0</v>
      </c>
    </row>
    <row r="75" spans="1:7" x14ac:dyDescent="0.25">
      <c r="A75" s="145" t="s">
        <v>126</v>
      </c>
      <c r="B75" s="145" t="s">
        <v>128</v>
      </c>
      <c r="C75" s="146">
        <v>3100</v>
      </c>
      <c r="D75" s="146">
        <f>D78</f>
        <v>3250</v>
      </c>
      <c r="E75" s="147">
        <v>1950</v>
      </c>
      <c r="F75" s="147">
        <v>1950</v>
      </c>
      <c r="G75" s="144">
        <v>1950</v>
      </c>
    </row>
    <row r="76" spans="1:7" x14ac:dyDescent="0.25">
      <c r="A76" s="148" t="s">
        <v>129</v>
      </c>
      <c r="B76" s="145" t="s">
        <v>127</v>
      </c>
      <c r="C76" s="146">
        <v>0</v>
      </c>
      <c r="D76" s="146">
        <v>0</v>
      </c>
      <c r="E76" s="147">
        <v>0</v>
      </c>
      <c r="F76" s="147">
        <v>0</v>
      </c>
      <c r="G76" s="144">
        <v>0</v>
      </c>
    </row>
    <row r="77" spans="1:7" x14ac:dyDescent="0.25">
      <c r="A77" s="149" t="s">
        <v>129</v>
      </c>
      <c r="B77" s="145" t="s">
        <v>128</v>
      </c>
      <c r="C77" s="146">
        <v>0</v>
      </c>
      <c r="D77" s="146">
        <v>0</v>
      </c>
      <c r="E77" s="147">
        <v>1950</v>
      </c>
      <c r="F77" s="147">
        <v>1950</v>
      </c>
      <c r="G77" s="147">
        <v>1950</v>
      </c>
    </row>
    <row r="78" spans="1:7" ht="15" customHeight="1" x14ac:dyDescent="0.25">
      <c r="A78" s="150" t="s">
        <v>130</v>
      </c>
      <c r="B78" s="145" t="s">
        <v>128</v>
      </c>
      <c r="C78" s="146">
        <v>3100</v>
      </c>
      <c r="D78" s="146">
        <v>3250</v>
      </c>
      <c r="E78" s="147">
        <v>0</v>
      </c>
      <c r="F78" s="147">
        <v>0</v>
      </c>
      <c r="G78" s="147">
        <v>0</v>
      </c>
    </row>
    <row r="79" spans="1:7" ht="25.5" x14ac:dyDescent="0.25">
      <c r="A79" s="149" t="s">
        <v>131</v>
      </c>
      <c r="B79" s="151" t="s">
        <v>132</v>
      </c>
      <c r="C79" s="152">
        <v>0</v>
      </c>
      <c r="D79" s="152">
        <v>0</v>
      </c>
      <c r="E79" s="147">
        <v>0</v>
      </c>
      <c r="F79" s="147">
        <v>0</v>
      </c>
      <c r="G79" s="144">
        <v>0</v>
      </c>
    </row>
    <row r="80" spans="1:7" ht="25.5" x14ac:dyDescent="0.25">
      <c r="A80" s="149" t="s">
        <v>131</v>
      </c>
      <c r="B80" s="145" t="s">
        <v>133</v>
      </c>
      <c r="C80" s="153">
        <v>0</v>
      </c>
      <c r="D80" s="153">
        <v>0</v>
      </c>
      <c r="E80" s="147">
        <v>0</v>
      </c>
      <c r="F80" s="147">
        <v>0</v>
      </c>
      <c r="G80" s="144">
        <v>0</v>
      </c>
    </row>
    <row r="81" spans="1:7" ht="25.5" x14ac:dyDescent="0.25">
      <c r="A81" s="149" t="s">
        <v>134</v>
      </c>
      <c r="B81" s="151" t="s">
        <v>132</v>
      </c>
      <c r="C81" s="154">
        <v>0</v>
      </c>
      <c r="D81" s="154">
        <v>0</v>
      </c>
      <c r="E81" s="147">
        <v>0</v>
      </c>
      <c r="F81" s="147">
        <v>0</v>
      </c>
      <c r="G81" s="144">
        <v>0</v>
      </c>
    </row>
    <row r="82" spans="1:7" ht="25.5" x14ac:dyDescent="0.25">
      <c r="A82" s="149" t="s">
        <v>134</v>
      </c>
      <c r="B82" s="151" t="s">
        <v>133</v>
      </c>
      <c r="C82" s="154">
        <v>0</v>
      </c>
      <c r="D82" s="154">
        <v>0</v>
      </c>
      <c r="E82" s="147">
        <v>0</v>
      </c>
      <c r="F82" s="147">
        <v>0</v>
      </c>
      <c r="G82" s="144">
        <v>0</v>
      </c>
    </row>
    <row r="84" spans="1:7" ht="25.5" x14ac:dyDescent="0.25">
      <c r="A84" s="27" t="s">
        <v>37</v>
      </c>
      <c r="B84" s="28" t="s">
        <v>21</v>
      </c>
      <c r="C84" s="56" t="s">
        <v>58</v>
      </c>
      <c r="D84" s="56" t="s">
        <v>59</v>
      </c>
      <c r="E84" s="57" t="s">
        <v>60</v>
      </c>
      <c r="F84" s="57" t="s">
        <v>61</v>
      </c>
      <c r="G84" s="57" t="s">
        <v>62</v>
      </c>
    </row>
    <row r="85" spans="1:7" s="30" customFormat="1" ht="11.25" x14ac:dyDescent="0.2">
      <c r="A85" s="29">
        <v>1</v>
      </c>
      <c r="B85" s="29">
        <v>2</v>
      </c>
      <c r="C85" s="29">
        <v>3</v>
      </c>
      <c r="D85" s="29">
        <v>4</v>
      </c>
      <c r="E85" s="29">
        <v>5</v>
      </c>
      <c r="F85" s="29">
        <v>6</v>
      </c>
      <c r="G85" s="29">
        <v>7</v>
      </c>
    </row>
    <row r="86" spans="1:7" s="30" customFormat="1" ht="12.75" x14ac:dyDescent="0.2">
      <c r="A86" s="85"/>
      <c r="B86" s="86" t="s">
        <v>136</v>
      </c>
      <c r="C86" s="88">
        <f t="shared" ref="C86:D86" si="7">C87+C90+C92+C94+C113</f>
        <v>1622359.8699999996</v>
      </c>
      <c r="D86" s="88">
        <f t="shared" si="7"/>
        <v>1730541.28</v>
      </c>
      <c r="E86" s="88">
        <f>E87+E90+E92+E94+E113</f>
        <v>1935916.28</v>
      </c>
      <c r="F86" s="88">
        <f t="shared" ref="F86:G86" si="8">F87+F90+F92+F94+F113</f>
        <v>2035916.28</v>
      </c>
      <c r="G86" s="88">
        <f t="shared" si="8"/>
        <v>2135916.2799999998</v>
      </c>
    </row>
    <row r="87" spans="1:7" s="30" customFormat="1" ht="12.75" x14ac:dyDescent="0.2">
      <c r="A87" s="141" t="s">
        <v>95</v>
      </c>
      <c r="B87" s="141" t="s">
        <v>96</v>
      </c>
      <c r="C87" s="155">
        <f>C88+C89</f>
        <v>132073.95000000001</v>
      </c>
      <c r="D87" s="155">
        <f>D88+D89</f>
        <v>152041.28</v>
      </c>
      <c r="E87" s="155">
        <v>20377.5</v>
      </c>
      <c r="F87" s="155">
        <v>20377.5</v>
      </c>
      <c r="G87" s="156">
        <v>20377.5</v>
      </c>
    </row>
    <row r="88" spans="1:7" s="30" customFormat="1" ht="12.75" x14ac:dyDescent="0.2">
      <c r="A88" s="141" t="s">
        <v>97</v>
      </c>
      <c r="B88" s="141" t="s">
        <v>96</v>
      </c>
      <c r="C88" s="155">
        <v>20687.53</v>
      </c>
      <c r="D88" s="155">
        <f>17667.5</f>
        <v>17667.5</v>
      </c>
      <c r="E88" s="155">
        <v>20377.5</v>
      </c>
      <c r="F88" s="155">
        <v>20377.5</v>
      </c>
      <c r="G88" s="156">
        <v>20377.5</v>
      </c>
    </row>
    <row r="89" spans="1:7" s="30" customFormat="1" ht="12.75" x14ac:dyDescent="0.2">
      <c r="A89" s="141" t="s">
        <v>137</v>
      </c>
      <c r="B89" s="141" t="s">
        <v>138</v>
      </c>
      <c r="C89" s="155">
        <v>111386.42</v>
      </c>
      <c r="D89" s="157">
        <v>134373.78</v>
      </c>
      <c r="E89" s="155">
        <v>0</v>
      </c>
      <c r="F89" s="155">
        <v>0</v>
      </c>
      <c r="G89" s="156">
        <v>0</v>
      </c>
    </row>
    <row r="90" spans="1:7" s="30" customFormat="1" ht="12.75" x14ac:dyDescent="0.2">
      <c r="A90" s="141" t="s">
        <v>98</v>
      </c>
      <c r="B90" s="141" t="s">
        <v>99</v>
      </c>
      <c r="C90" s="155">
        <f>C91</f>
        <v>18698.5</v>
      </c>
      <c r="D90" s="155">
        <v>21000</v>
      </c>
      <c r="E90" s="155">
        <v>650</v>
      </c>
      <c r="F90" s="155">
        <v>650</v>
      </c>
      <c r="G90" s="156">
        <v>650</v>
      </c>
    </row>
    <row r="91" spans="1:7" s="30" customFormat="1" ht="12.75" x14ac:dyDescent="0.2">
      <c r="A91" s="141" t="s">
        <v>100</v>
      </c>
      <c r="B91" s="141" t="s">
        <v>99</v>
      </c>
      <c r="C91" s="155">
        <v>18698.5</v>
      </c>
      <c r="D91" s="155">
        <v>21000</v>
      </c>
      <c r="E91" s="155">
        <v>650</v>
      </c>
      <c r="F91" s="155">
        <v>650</v>
      </c>
      <c r="G91" s="156">
        <v>650</v>
      </c>
    </row>
    <row r="92" spans="1:7" s="30" customFormat="1" ht="12.75" x14ac:dyDescent="0.2">
      <c r="A92" s="141" t="s">
        <v>101</v>
      </c>
      <c r="B92" s="141" t="s">
        <v>102</v>
      </c>
      <c r="C92" s="155">
        <f>C93</f>
        <v>7485.75</v>
      </c>
      <c r="D92" s="155">
        <v>12500</v>
      </c>
      <c r="E92" s="155">
        <v>3400</v>
      </c>
      <c r="F92" s="155">
        <v>3400</v>
      </c>
      <c r="G92" s="156">
        <v>3400</v>
      </c>
    </row>
    <row r="93" spans="1:7" s="30" customFormat="1" ht="12.75" x14ac:dyDescent="0.2">
      <c r="A93" s="141" t="s">
        <v>103</v>
      </c>
      <c r="B93" s="141" t="s">
        <v>102</v>
      </c>
      <c r="C93" s="155">
        <v>7485.75</v>
      </c>
      <c r="D93" s="155">
        <v>12500</v>
      </c>
      <c r="E93" s="155">
        <v>3400</v>
      </c>
      <c r="F93" s="155">
        <v>3400</v>
      </c>
      <c r="G93" s="156">
        <v>3400</v>
      </c>
    </row>
    <row r="94" spans="1:7" s="30" customFormat="1" ht="12.75" x14ac:dyDescent="0.2">
      <c r="A94" s="141" t="s">
        <v>104</v>
      </c>
      <c r="B94" s="141" t="s">
        <v>105</v>
      </c>
      <c r="C94" s="155">
        <f>C95+C99+C100+C102+C104+C106+C108+C109+C111</f>
        <v>1461187.7899999998</v>
      </c>
      <c r="D94" s="155">
        <v>1540000</v>
      </c>
      <c r="E94" s="155">
        <v>1909538.78</v>
      </c>
      <c r="F94" s="155">
        <v>2009538.78</v>
      </c>
      <c r="G94" s="156">
        <v>2109538.7799999998</v>
      </c>
    </row>
    <row r="95" spans="1:7" s="30" customFormat="1" ht="12.75" x14ac:dyDescent="0.2">
      <c r="A95" s="141" t="s">
        <v>106</v>
      </c>
      <c r="B95" s="141" t="s">
        <v>107</v>
      </c>
      <c r="C95" s="155">
        <f>C96+C97+C98</f>
        <v>0</v>
      </c>
      <c r="D95" s="155">
        <v>0</v>
      </c>
      <c r="E95" s="155">
        <v>1834373.78</v>
      </c>
      <c r="F95" s="155">
        <v>1934373.78</v>
      </c>
      <c r="G95" s="156">
        <v>2034373.78</v>
      </c>
    </row>
    <row r="96" spans="1:7" s="30" customFormat="1" ht="25.5" x14ac:dyDescent="0.2">
      <c r="A96" s="141" t="s">
        <v>139</v>
      </c>
      <c r="B96" s="141" t="s">
        <v>140</v>
      </c>
      <c r="C96" s="143">
        <v>0</v>
      </c>
      <c r="D96" s="143">
        <v>0</v>
      </c>
      <c r="E96" s="143">
        <v>1700000</v>
      </c>
      <c r="F96" s="143">
        <v>1800000</v>
      </c>
      <c r="G96" s="144">
        <v>1900000</v>
      </c>
    </row>
    <row r="97" spans="1:7" s="30" customFormat="1" ht="25.5" x14ac:dyDescent="0.2">
      <c r="A97" s="141" t="s">
        <v>141</v>
      </c>
      <c r="B97" s="141" t="s">
        <v>142</v>
      </c>
      <c r="C97" s="142">
        <v>0</v>
      </c>
      <c r="D97" s="142">
        <v>0</v>
      </c>
      <c r="E97" s="143">
        <v>0</v>
      </c>
      <c r="F97" s="143">
        <v>0</v>
      </c>
      <c r="G97" s="144">
        <v>0</v>
      </c>
    </row>
    <row r="98" spans="1:7" s="30" customFormat="1" ht="25.5" x14ac:dyDescent="0.2">
      <c r="A98" s="141" t="s">
        <v>143</v>
      </c>
      <c r="B98" s="141" t="s">
        <v>138</v>
      </c>
      <c r="C98" s="142">
        <v>0</v>
      </c>
      <c r="D98" s="142">
        <v>0</v>
      </c>
      <c r="E98" s="143">
        <v>134373.78</v>
      </c>
      <c r="F98" s="143">
        <v>134373.78</v>
      </c>
      <c r="G98" s="144">
        <v>134373.78</v>
      </c>
    </row>
    <row r="99" spans="1:7" s="30" customFormat="1" ht="12.75" x14ac:dyDescent="0.2">
      <c r="A99" s="141" t="s">
        <v>108</v>
      </c>
      <c r="B99" s="141" t="s">
        <v>109</v>
      </c>
      <c r="C99" s="155">
        <v>0</v>
      </c>
      <c r="D99" s="155">
        <v>0</v>
      </c>
      <c r="E99" s="155">
        <v>0</v>
      </c>
      <c r="F99" s="155">
        <v>0</v>
      </c>
      <c r="G99" s="156">
        <v>0</v>
      </c>
    </row>
    <row r="100" spans="1:7" s="30" customFormat="1" ht="12.75" x14ac:dyDescent="0.2">
      <c r="A100" s="141" t="s">
        <v>108</v>
      </c>
      <c r="B100" s="141" t="s">
        <v>110</v>
      </c>
      <c r="C100" s="155">
        <f>C101</f>
        <v>0</v>
      </c>
      <c r="D100" s="155">
        <v>0</v>
      </c>
      <c r="E100" s="155">
        <v>60165</v>
      </c>
      <c r="F100" s="155">
        <v>60165</v>
      </c>
      <c r="G100" s="156">
        <v>60165</v>
      </c>
    </row>
    <row r="101" spans="1:7" s="30" customFormat="1" ht="25.5" x14ac:dyDescent="0.2">
      <c r="A101" s="141" t="s">
        <v>144</v>
      </c>
      <c r="B101" s="141" t="s">
        <v>110</v>
      </c>
      <c r="C101" s="142">
        <v>0</v>
      </c>
      <c r="D101" s="142">
        <v>0</v>
      </c>
      <c r="E101" s="143">
        <v>60165</v>
      </c>
      <c r="F101" s="143">
        <v>60165</v>
      </c>
      <c r="G101" s="144">
        <v>60165</v>
      </c>
    </row>
    <row r="102" spans="1:7" s="30" customFormat="1" ht="12.75" x14ac:dyDescent="0.2">
      <c r="A102" s="141" t="s">
        <v>111</v>
      </c>
      <c r="B102" s="141" t="s">
        <v>112</v>
      </c>
      <c r="C102" s="155">
        <f>C103</f>
        <v>1388309.41</v>
      </c>
      <c r="D102" s="155">
        <v>1500000</v>
      </c>
      <c r="E102" s="155">
        <v>0</v>
      </c>
      <c r="F102" s="155">
        <v>0</v>
      </c>
      <c r="G102" s="156">
        <v>0</v>
      </c>
    </row>
    <row r="103" spans="1:7" s="30" customFormat="1" ht="25.5" x14ac:dyDescent="0.2">
      <c r="A103" s="141" t="s">
        <v>147</v>
      </c>
      <c r="B103" s="141" t="s">
        <v>148</v>
      </c>
      <c r="C103" s="142">
        <v>1388309.41</v>
      </c>
      <c r="D103" s="143">
        <v>1500000</v>
      </c>
      <c r="E103" s="143">
        <v>0</v>
      </c>
      <c r="F103" s="143">
        <v>0</v>
      </c>
      <c r="G103" s="144">
        <v>0</v>
      </c>
    </row>
    <row r="104" spans="1:7" s="30" customFormat="1" ht="12.75" x14ac:dyDescent="0.2">
      <c r="A104" s="141" t="s">
        <v>111</v>
      </c>
      <c r="B104" s="141" t="s">
        <v>113</v>
      </c>
      <c r="C104" s="155">
        <f>C105</f>
        <v>0</v>
      </c>
      <c r="D104" s="155">
        <v>12000</v>
      </c>
      <c r="E104" s="155">
        <v>15000</v>
      </c>
      <c r="F104" s="155">
        <v>15000</v>
      </c>
      <c r="G104" s="156">
        <v>15000</v>
      </c>
    </row>
    <row r="105" spans="1:7" s="30" customFormat="1" ht="25.5" x14ac:dyDescent="0.2">
      <c r="A105" s="141" t="s">
        <v>145</v>
      </c>
      <c r="B105" s="141" t="s">
        <v>146</v>
      </c>
      <c r="C105" s="142">
        <v>0</v>
      </c>
      <c r="D105" s="142">
        <v>12000</v>
      </c>
      <c r="E105" s="143">
        <v>15000</v>
      </c>
      <c r="F105" s="143">
        <v>15000</v>
      </c>
      <c r="G105" s="144">
        <v>15000</v>
      </c>
    </row>
    <row r="106" spans="1:7" s="30" customFormat="1" ht="23.25" customHeight="1" x14ac:dyDescent="0.2">
      <c r="A106" s="141" t="s">
        <v>114</v>
      </c>
      <c r="B106" s="141" t="s">
        <v>115</v>
      </c>
      <c r="C106" s="155">
        <f>C107</f>
        <v>6407.63</v>
      </c>
      <c r="D106" s="142">
        <v>12000</v>
      </c>
      <c r="E106" s="155">
        <v>0</v>
      </c>
      <c r="F106" s="155">
        <v>0</v>
      </c>
      <c r="G106" s="156">
        <v>0</v>
      </c>
    </row>
    <row r="107" spans="1:7" s="30" customFormat="1" ht="25.5" x14ac:dyDescent="0.2">
      <c r="A107" s="141" t="s">
        <v>149</v>
      </c>
      <c r="B107" s="141" t="s">
        <v>150</v>
      </c>
      <c r="C107" s="142">
        <v>6407.63</v>
      </c>
      <c r="D107" s="143">
        <v>12000</v>
      </c>
      <c r="E107" s="143">
        <v>0</v>
      </c>
      <c r="F107" s="143">
        <v>0</v>
      </c>
      <c r="G107" s="144">
        <v>0</v>
      </c>
    </row>
    <row r="108" spans="1:7" s="30" customFormat="1" ht="25.5" x14ac:dyDescent="0.2">
      <c r="A108" s="141" t="s">
        <v>114</v>
      </c>
      <c r="B108" s="141" t="s">
        <v>116</v>
      </c>
      <c r="C108" s="155">
        <v>0</v>
      </c>
      <c r="D108" s="155">
        <v>0</v>
      </c>
      <c r="E108" s="155">
        <v>0</v>
      </c>
      <c r="F108" s="155">
        <v>0</v>
      </c>
      <c r="G108" s="156">
        <v>0</v>
      </c>
    </row>
    <row r="109" spans="1:7" s="30" customFormat="1" ht="24.75" customHeight="1" x14ac:dyDescent="0.2">
      <c r="A109" s="141" t="s">
        <v>120</v>
      </c>
      <c r="B109" s="141" t="s">
        <v>121</v>
      </c>
      <c r="C109" s="155">
        <f>C110</f>
        <v>66470.75</v>
      </c>
      <c r="D109" s="142">
        <v>25000</v>
      </c>
      <c r="E109" s="155">
        <v>0</v>
      </c>
      <c r="F109" s="155">
        <v>0</v>
      </c>
      <c r="G109" s="156">
        <v>0</v>
      </c>
    </row>
    <row r="110" spans="1:7" s="30" customFormat="1" ht="25.5" x14ac:dyDescent="0.2">
      <c r="A110" s="141" t="s">
        <v>151</v>
      </c>
      <c r="B110" s="141" t="s">
        <v>152</v>
      </c>
      <c r="C110" s="142">
        <v>66470.75</v>
      </c>
      <c r="D110" s="143">
        <v>25000</v>
      </c>
      <c r="E110" s="143">
        <v>0</v>
      </c>
      <c r="F110" s="143">
        <v>0</v>
      </c>
      <c r="G110" s="144">
        <v>0</v>
      </c>
    </row>
    <row r="111" spans="1:7" s="30" customFormat="1" ht="12.75" x14ac:dyDescent="0.2">
      <c r="A111" s="141" t="s">
        <v>120</v>
      </c>
      <c r="B111" s="141" t="s">
        <v>122</v>
      </c>
      <c r="C111" s="155"/>
      <c r="D111" s="155">
        <v>0</v>
      </c>
      <c r="E111" s="155">
        <v>0</v>
      </c>
      <c r="F111" s="155">
        <v>0</v>
      </c>
      <c r="G111" s="156">
        <v>0</v>
      </c>
    </row>
    <row r="112" spans="1:7" s="30" customFormat="1" ht="12.75" x14ac:dyDescent="0.2">
      <c r="A112" s="141" t="s">
        <v>126</v>
      </c>
      <c r="B112" s="141" t="s">
        <v>127</v>
      </c>
      <c r="C112" s="155">
        <v>0</v>
      </c>
      <c r="D112" s="155">
        <v>0</v>
      </c>
      <c r="E112" s="155">
        <v>0</v>
      </c>
      <c r="F112" s="155">
        <v>0</v>
      </c>
      <c r="G112" s="156">
        <v>0</v>
      </c>
    </row>
    <row r="113" spans="1:7" s="30" customFormat="1" ht="12.75" x14ac:dyDescent="0.2">
      <c r="A113" s="141" t="s">
        <v>126</v>
      </c>
      <c r="B113" s="141" t="s">
        <v>128</v>
      </c>
      <c r="C113" s="155">
        <v>2913.88</v>
      </c>
      <c r="D113" s="155">
        <v>5000</v>
      </c>
      <c r="E113" s="155">
        <v>1950</v>
      </c>
      <c r="F113" s="155">
        <v>1950</v>
      </c>
      <c r="G113" s="156">
        <v>1950</v>
      </c>
    </row>
    <row r="114" spans="1:7" s="30" customFormat="1" ht="12.75" x14ac:dyDescent="0.2">
      <c r="A114" s="141" t="s">
        <v>129</v>
      </c>
      <c r="B114" s="141" t="s">
        <v>127</v>
      </c>
      <c r="C114" s="155">
        <v>0</v>
      </c>
      <c r="D114" s="155">
        <v>0</v>
      </c>
      <c r="E114" s="155">
        <v>0</v>
      </c>
      <c r="F114" s="155">
        <v>0</v>
      </c>
      <c r="G114" s="156">
        <v>0</v>
      </c>
    </row>
    <row r="115" spans="1:7" s="30" customFormat="1" ht="12.75" x14ac:dyDescent="0.2">
      <c r="A115" s="145" t="s">
        <v>129</v>
      </c>
      <c r="B115" s="145" t="s">
        <v>128</v>
      </c>
      <c r="C115" s="155">
        <v>0</v>
      </c>
      <c r="D115" s="155">
        <v>0</v>
      </c>
      <c r="E115" s="155">
        <v>1950</v>
      </c>
      <c r="F115" s="155">
        <v>1950</v>
      </c>
      <c r="G115" s="156">
        <v>1950</v>
      </c>
    </row>
    <row r="116" spans="1:7" s="30" customFormat="1" ht="12.75" x14ac:dyDescent="0.2">
      <c r="A116" s="145" t="s">
        <v>130</v>
      </c>
      <c r="B116" s="145" t="s">
        <v>128</v>
      </c>
      <c r="C116" s="155">
        <v>2913.88</v>
      </c>
      <c r="D116" s="155">
        <v>5000</v>
      </c>
      <c r="E116" s="155">
        <v>0</v>
      </c>
      <c r="F116" s="155">
        <v>0</v>
      </c>
      <c r="G116" s="156">
        <v>0</v>
      </c>
    </row>
    <row r="119" spans="1:7" ht="15.75" x14ac:dyDescent="0.25">
      <c r="B119" s="285" t="s">
        <v>40</v>
      </c>
      <c r="C119" s="285"/>
      <c r="D119" s="285"/>
      <c r="E119" s="285"/>
      <c r="F119" s="285"/>
      <c r="G119" s="285"/>
    </row>
    <row r="120" spans="1:7" ht="18.75" x14ac:dyDescent="0.25">
      <c r="B120" s="22"/>
      <c r="C120" s="22"/>
      <c r="D120" s="22"/>
      <c r="E120" s="22"/>
      <c r="F120" s="22"/>
      <c r="G120" s="22"/>
    </row>
    <row r="121" spans="1:7" ht="25.5" x14ac:dyDescent="0.25">
      <c r="A121" s="27" t="s">
        <v>37</v>
      </c>
      <c r="B121" s="28" t="s">
        <v>21</v>
      </c>
      <c r="C121" s="56" t="s">
        <v>58</v>
      </c>
      <c r="D121" s="56" t="s">
        <v>59</v>
      </c>
      <c r="E121" s="57" t="s">
        <v>60</v>
      </c>
      <c r="F121" s="57" t="s">
        <v>61</v>
      </c>
      <c r="G121" s="57" t="s">
        <v>62</v>
      </c>
    </row>
    <row r="122" spans="1:7" x14ac:dyDescent="0.25">
      <c r="A122" s="29">
        <v>1</v>
      </c>
      <c r="B122" s="29">
        <v>2</v>
      </c>
      <c r="C122" s="29">
        <v>3</v>
      </c>
      <c r="D122" s="29">
        <v>4</v>
      </c>
      <c r="E122" s="29">
        <v>5</v>
      </c>
      <c r="F122" s="29">
        <v>6</v>
      </c>
      <c r="G122" s="29">
        <v>7</v>
      </c>
    </row>
    <row r="123" spans="1:7" x14ac:dyDescent="0.25">
      <c r="A123" s="46"/>
      <c r="B123" s="31" t="s">
        <v>30</v>
      </c>
      <c r="C123" s="78">
        <v>1622539.87</v>
      </c>
      <c r="D123" s="83">
        <f>D124</f>
        <v>1730541.28</v>
      </c>
      <c r="E123" s="83">
        <f>E124</f>
        <v>1935916.28</v>
      </c>
      <c r="F123" s="83">
        <f t="shared" ref="F123:G123" si="9">F124</f>
        <v>2035916.28</v>
      </c>
      <c r="G123" s="83">
        <f t="shared" si="9"/>
        <v>2135916.2799999998</v>
      </c>
    </row>
    <row r="124" spans="1:7" x14ac:dyDescent="0.25">
      <c r="A124" s="46" t="s">
        <v>83</v>
      </c>
      <c r="B124" s="31" t="s">
        <v>84</v>
      </c>
      <c r="C124" s="78">
        <v>1622539.87</v>
      </c>
      <c r="D124" s="83">
        <f>D125+D127+D129</f>
        <v>1730541.28</v>
      </c>
      <c r="E124" s="83">
        <f>E125+E127+E129</f>
        <v>1935916.28</v>
      </c>
      <c r="F124" s="83">
        <f t="shared" ref="F124:G124" si="10">F125+F127+F129</f>
        <v>2035916.28</v>
      </c>
      <c r="G124" s="83">
        <f t="shared" si="10"/>
        <v>2135916.2799999998</v>
      </c>
    </row>
    <row r="125" spans="1:7" x14ac:dyDescent="0.25">
      <c r="A125" s="47" t="s">
        <v>85</v>
      </c>
      <c r="B125" s="33" t="s">
        <v>89</v>
      </c>
      <c r="C125" s="80">
        <f>C126</f>
        <v>1601672.34</v>
      </c>
      <c r="D125" s="80">
        <f>1715641.28-17667.5</f>
        <v>1697973.78</v>
      </c>
      <c r="E125" s="79">
        <v>1915538.78</v>
      </c>
      <c r="F125" s="79">
        <v>2015538.78</v>
      </c>
      <c r="G125" s="79">
        <v>2115538.7799999998</v>
      </c>
    </row>
    <row r="126" spans="1:7" x14ac:dyDescent="0.25">
      <c r="A126" s="84" t="s">
        <v>86</v>
      </c>
      <c r="B126" s="33" t="s">
        <v>90</v>
      </c>
      <c r="C126" s="81">
        <v>1601672.34</v>
      </c>
      <c r="D126" s="81">
        <f>1715641.28-17667.5</f>
        <v>1697973.78</v>
      </c>
      <c r="E126" s="79">
        <v>1915538.78</v>
      </c>
      <c r="F126" s="79">
        <v>2015538.78</v>
      </c>
      <c r="G126" s="79">
        <v>2115538.7799999998</v>
      </c>
    </row>
    <row r="127" spans="1:7" x14ac:dyDescent="0.25">
      <c r="A127" s="48" t="s">
        <v>87</v>
      </c>
      <c r="B127" s="34" t="s">
        <v>91</v>
      </c>
      <c r="C127" s="81">
        <v>0</v>
      </c>
      <c r="D127" s="81">
        <v>14900</v>
      </c>
      <c r="E127" s="79">
        <v>0</v>
      </c>
      <c r="F127" s="79">
        <v>0</v>
      </c>
      <c r="G127" s="79">
        <v>0</v>
      </c>
    </row>
    <row r="128" spans="1:7" x14ac:dyDescent="0.25">
      <c r="A128" s="84" t="s">
        <v>88</v>
      </c>
      <c r="B128" s="34" t="s">
        <v>91</v>
      </c>
      <c r="C128" s="80">
        <v>0</v>
      </c>
      <c r="D128" s="80">
        <v>14900</v>
      </c>
      <c r="E128" s="79">
        <v>0</v>
      </c>
      <c r="F128" s="79">
        <v>0</v>
      </c>
      <c r="G128" s="79">
        <v>0</v>
      </c>
    </row>
    <row r="129" spans="1:7" x14ac:dyDescent="0.25">
      <c r="A129" s="48" t="s">
        <v>92</v>
      </c>
      <c r="B129" s="34" t="s">
        <v>94</v>
      </c>
      <c r="C129" s="80">
        <v>20867.53</v>
      </c>
      <c r="D129" s="80">
        <v>17667.5</v>
      </c>
      <c r="E129" s="80">
        <v>20377.5</v>
      </c>
      <c r="F129" s="80">
        <v>20377.5</v>
      </c>
      <c r="G129" s="80">
        <v>20377.5</v>
      </c>
    </row>
    <row r="130" spans="1:7" x14ac:dyDescent="0.25">
      <c r="A130" s="84" t="s">
        <v>93</v>
      </c>
      <c r="B130" s="34" t="s">
        <v>94</v>
      </c>
      <c r="C130" s="80">
        <v>20867.53</v>
      </c>
      <c r="D130" s="80">
        <v>17667.5</v>
      </c>
      <c r="E130" s="80">
        <v>20377.5</v>
      </c>
      <c r="F130" s="80">
        <v>20377.5</v>
      </c>
      <c r="G130" s="80">
        <v>20377.5</v>
      </c>
    </row>
  </sheetData>
  <mergeCells count="4">
    <mergeCell ref="B119:G119"/>
    <mergeCell ref="A2:G2"/>
    <mergeCell ref="A4:G4"/>
    <mergeCell ref="A39:G39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7" fitToHeight="0" orientation="landscape" horizontalDpi="4294967293" r:id="rId1"/>
  <rowBreaks count="5" manualBreakCount="5">
    <brk id="21" max="6" man="1"/>
    <brk id="37" max="6" man="1"/>
    <brk id="68" max="6" man="1"/>
    <brk id="83" max="6" man="1"/>
    <brk id="11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C18" sqref="C18:G18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4" width="19.5703125" style="23" customWidth="1"/>
    <col min="5" max="8" width="19.42578125" style="23" customWidth="1"/>
    <col min="9" max="10" width="25.28515625" style="23" customWidth="1"/>
    <col min="11" max="16384" width="8.85546875" style="23"/>
  </cols>
  <sheetData>
    <row r="1" spans="1:10" ht="18.75" x14ac:dyDescent="0.25">
      <c r="A1" s="49"/>
      <c r="B1" s="22"/>
      <c r="C1" s="22"/>
      <c r="D1" s="22"/>
      <c r="E1" s="22"/>
      <c r="F1" s="22"/>
      <c r="G1" s="22"/>
      <c r="H1" s="22"/>
      <c r="I1" s="22"/>
      <c r="J1" s="22"/>
    </row>
    <row r="2" spans="1:10" ht="15.6" customHeight="1" x14ac:dyDescent="0.25">
      <c r="A2" s="285" t="s">
        <v>41</v>
      </c>
      <c r="B2" s="285"/>
      <c r="C2" s="285"/>
      <c r="D2" s="285"/>
      <c r="E2" s="285"/>
      <c r="F2" s="285"/>
      <c r="G2" s="285"/>
      <c r="H2" s="45"/>
      <c r="I2" s="25"/>
      <c r="J2" s="25"/>
    </row>
    <row r="3" spans="1:10" ht="18.75" x14ac:dyDescent="0.25">
      <c r="A3" s="22"/>
      <c r="B3" s="22"/>
      <c r="C3" s="22"/>
      <c r="D3" s="22"/>
      <c r="E3" s="22"/>
      <c r="F3" s="22"/>
      <c r="G3" s="22"/>
      <c r="H3" s="22"/>
      <c r="I3" s="24"/>
      <c r="J3" s="24"/>
    </row>
    <row r="4" spans="1:10" ht="15.6" customHeight="1" x14ac:dyDescent="0.25">
      <c r="A4" s="285" t="s">
        <v>42</v>
      </c>
      <c r="B4" s="285"/>
      <c r="C4" s="285"/>
      <c r="D4" s="285"/>
      <c r="E4" s="285"/>
      <c r="F4" s="285"/>
      <c r="G4" s="285"/>
      <c r="H4" s="45"/>
      <c r="I4" s="26"/>
      <c r="J4" s="26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4"/>
      <c r="J5" s="24"/>
    </row>
    <row r="6" spans="1:10" ht="25.5" x14ac:dyDescent="0.25">
      <c r="A6" s="27" t="s">
        <v>37</v>
      </c>
      <c r="B6" s="28" t="s">
        <v>21</v>
      </c>
      <c r="C6" s="56" t="s">
        <v>58</v>
      </c>
      <c r="D6" s="56" t="s">
        <v>59</v>
      </c>
      <c r="E6" s="57" t="s">
        <v>60</v>
      </c>
      <c r="F6" s="57" t="s">
        <v>61</v>
      </c>
      <c r="G6" s="57" t="s">
        <v>62</v>
      </c>
    </row>
    <row r="7" spans="1:10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</row>
    <row r="8" spans="1:10" x14ac:dyDescent="0.25">
      <c r="A8" s="31">
        <v>8</v>
      </c>
      <c r="B8" s="31" t="s">
        <v>43</v>
      </c>
      <c r="C8" s="31"/>
      <c r="D8" s="31"/>
      <c r="E8" s="32"/>
      <c r="F8" s="32"/>
      <c r="G8" s="32"/>
    </row>
    <row r="9" spans="1:10" x14ac:dyDescent="0.25">
      <c r="A9" s="43">
        <v>84</v>
      </c>
      <c r="B9" s="33" t="s">
        <v>44</v>
      </c>
      <c r="C9" s="31"/>
      <c r="D9" s="31"/>
      <c r="E9" s="32"/>
      <c r="F9" s="32"/>
      <c r="G9" s="32"/>
    </row>
    <row r="10" spans="1:10" x14ac:dyDescent="0.25">
      <c r="A10" s="43" t="s">
        <v>27</v>
      </c>
      <c r="B10" s="37"/>
      <c r="C10" s="33"/>
      <c r="D10" s="33"/>
      <c r="E10" s="32"/>
      <c r="F10" s="32"/>
      <c r="G10" s="32"/>
    </row>
    <row r="11" spans="1:10" x14ac:dyDescent="0.25">
      <c r="A11" s="31">
        <v>5</v>
      </c>
      <c r="B11" s="39" t="s">
        <v>45</v>
      </c>
      <c r="C11" s="33"/>
      <c r="D11" s="33"/>
      <c r="E11" s="32"/>
      <c r="F11" s="32"/>
      <c r="G11" s="32"/>
    </row>
    <row r="12" spans="1:10" x14ac:dyDescent="0.25">
      <c r="A12" s="43">
        <v>54</v>
      </c>
      <c r="B12" s="40" t="s">
        <v>46</v>
      </c>
      <c r="C12" s="33"/>
      <c r="D12" s="33"/>
      <c r="E12" s="32"/>
      <c r="F12" s="32"/>
      <c r="G12" s="32"/>
    </row>
    <row r="13" spans="1:10" x14ac:dyDescent="0.25">
      <c r="A13" s="43" t="s">
        <v>27</v>
      </c>
      <c r="B13" s="39"/>
      <c r="C13" s="33"/>
      <c r="D13" s="33"/>
      <c r="E13" s="32"/>
      <c r="F13" s="32"/>
      <c r="G13" s="32"/>
    </row>
    <row r="16" spans="1:10" ht="15.75" x14ac:dyDescent="0.25">
      <c r="B16" s="285" t="s">
        <v>47</v>
      </c>
      <c r="C16" s="285"/>
      <c r="D16" s="285"/>
      <c r="E16" s="285"/>
      <c r="F16" s="285"/>
      <c r="G16" s="285"/>
    </row>
    <row r="17" spans="1:7" ht="18.75" x14ac:dyDescent="0.25">
      <c r="B17" s="22"/>
      <c r="C17" s="22"/>
      <c r="D17" s="22"/>
      <c r="E17" s="22"/>
      <c r="F17" s="22"/>
      <c r="G17" s="22"/>
    </row>
    <row r="18" spans="1:7" ht="25.5" x14ac:dyDescent="0.25">
      <c r="A18" s="27" t="s">
        <v>37</v>
      </c>
      <c r="B18" s="28" t="s">
        <v>21</v>
      </c>
      <c r="C18" s="56" t="s">
        <v>58</v>
      </c>
      <c r="D18" s="56" t="s">
        <v>59</v>
      </c>
      <c r="E18" s="57" t="s">
        <v>60</v>
      </c>
      <c r="F18" s="57" t="s">
        <v>61</v>
      </c>
      <c r="G18" s="57" t="s">
        <v>62</v>
      </c>
    </row>
    <row r="19" spans="1:7" ht="10.15" customHeight="1" x14ac:dyDescent="0.25">
      <c r="A19" s="29">
        <v>1</v>
      </c>
      <c r="B19" s="29">
        <v>2</v>
      </c>
      <c r="C19" s="29">
        <v>3</v>
      </c>
      <c r="D19" s="29">
        <v>4</v>
      </c>
      <c r="E19" s="29">
        <v>5</v>
      </c>
      <c r="F19" s="29">
        <v>6</v>
      </c>
      <c r="G19" s="29">
        <v>7</v>
      </c>
    </row>
    <row r="20" spans="1:7" x14ac:dyDescent="0.25">
      <c r="A20" s="31">
        <v>8</v>
      </c>
      <c r="B20" s="31" t="s">
        <v>53</v>
      </c>
      <c r="C20" s="31"/>
      <c r="D20" s="31"/>
      <c r="E20" s="32"/>
      <c r="F20" s="32"/>
      <c r="G20" s="32"/>
    </row>
    <row r="21" spans="1:7" x14ac:dyDescent="0.25">
      <c r="A21" s="43">
        <v>81</v>
      </c>
      <c r="B21" s="33" t="s">
        <v>54</v>
      </c>
      <c r="C21" s="33"/>
      <c r="D21" s="33"/>
      <c r="E21" s="32"/>
      <c r="F21" s="32"/>
      <c r="G21" s="32"/>
    </row>
    <row r="22" spans="1:7" x14ac:dyDescent="0.25">
      <c r="A22" s="60" t="s">
        <v>27</v>
      </c>
      <c r="B22" s="33"/>
      <c r="C22" s="50"/>
      <c r="D22" s="50"/>
      <c r="E22" s="50"/>
      <c r="F22" s="50"/>
      <c r="G22" s="50"/>
    </row>
    <row r="23" spans="1:7" x14ac:dyDescent="0.25">
      <c r="A23" s="50"/>
      <c r="B23" s="42"/>
      <c r="C23" s="50"/>
      <c r="D23" s="50"/>
      <c r="E23" s="50"/>
      <c r="F23" s="50"/>
      <c r="G23" s="50"/>
    </row>
    <row r="24" spans="1:7" x14ac:dyDescent="0.25">
      <c r="A24" s="50"/>
      <c r="B24" s="31" t="s">
        <v>48</v>
      </c>
      <c r="C24" s="50"/>
      <c r="D24" s="50"/>
      <c r="E24" s="50"/>
      <c r="F24" s="50"/>
      <c r="G24" s="50"/>
    </row>
    <row r="25" spans="1:7" x14ac:dyDescent="0.25">
      <c r="A25" s="31">
        <v>1</v>
      </c>
      <c r="B25" s="31" t="s">
        <v>38</v>
      </c>
      <c r="C25" s="31"/>
      <c r="D25" s="31"/>
      <c r="E25" s="32"/>
      <c r="F25" s="32"/>
      <c r="G25" s="32"/>
    </row>
    <row r="26" spans="1:7" x14ac:dyDescent="0.25">
      <c r="A26" s="43">
        <v>11</v>
      </c>
      <c r="B26" s="33" t="s">
        <v>38</v>
      </c>
      <c r="C26" s="33"/>
      <c r="D26" s="33"/>
      <c r="E26" s="32"/>
      <c r="F26" s="32"/>
      <c r="G26" s="32"/>
    </row>
    <row r="27" spans="1:7" x14ac:dyDescent="0.25">
      <c r="A27" s="60" t="s">
        <v>27</v>
      </c>
      <c r="B27" s="41"/>
      <c r="C27" s="50"/>
      <c r="D27" s="50"/>
      <c r="E27" s="50"/>
      <c r="F27" s="50"/>
      <c r="G27" s="50"/>
    </row>
    <row r="28" spans="1:7" x14ac:dyDescent="0.25">
      <c r="A28" s="31">
        <v>3</v>
      </c>
      <c r="B28" s="31" t="s">
        <v>39</v>
      </c>
      <c r="C28" s="31"/>
      <c r="D28" s="31"/>
      <c r="E28" s="32"/>
      <c r="F28" s="32"/>
      <c r="G28" s="32"/>
    </row>
    <row r="29" spans="1:7" x14ac:dyDescent="0.25">
      <c r="A29" s="43">
        <v>31</v>
      </c>
      <c r="B29" s="33" t="s">
        <v>39</v>
      </c>
      <c r="C29" s="33"/>
      <c r="D29" s="33"/>
      <c r="E29" s="32"/>
      <c r="F29" s="32"/>
      <c r="G29" s="32"/>
    </row>
    <row r="30" spans="1:7" x14ac:dyDescent="0.25">
      <c r="A30" s="31">
        <v>4</v>
      </c>
      <c r="B30" s="31" t="s">
        <v>52</v>
      </c>
      <c r="C30" s="31"/>
      <c r="D30" s="31"/>
      <c r="E30" s="32"/>
      <c r="F30" s="32"/>
      <c r="G30" s="32"/>
    </row>
    <row r="31" spans="1:7" x14ac:dyDescent="0.25">
      <c r="A31" s="43">
        <v>43</v>
      </c>
      <c r="B31" s="33" t="s">
        <v>51</v>
      </c>
      <c r="C31" s="33"/>
      <c r="D31" s="33"/>
      <c r="E31" s="32"/>
      <c r="F31" s="32"/>
      <c r="G31" s="32"/>
    </row>
    <row r="32" spans="1:7" x14ac:dyDescent="0.25">
      <c r="A32" s="43" t="s">
        <v>27</v>
      </c>
      <c r="B32" s="33"/>
      <c r="C32" s="33"/>
      <c r="D32" s="33"/>
      <c r="E32" s="32"/>
      <c r="F32" s="32"/>
      <c r="G32" s="3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1"/>
  <sheetViews>
    <sheetView zoomScaleNormal="100" workbookViewId="0">
      <selection activeCell="A2" sqref="A2:G2"/>
    </sheetView>
  </sheetViews>
  <sheetFormatPr defaultColWidth="8.85546875" defaultRowHeight="15" x14ac:dyDescent="0.25"/>
  <cols>
    <col min="1" max="1" width="25.42578125" style="23" customWidth="1"/>
    <col min="2" max="2" width="34.28515625" style="93" customWidth="1"/>
    <col min="3" max="7" width="25.28515625" style="23" customWidth="1"/>
    <col min="8" max="16384" width="8.85546875" style="23"/>
  </cols>
  <sheetData>
    <row r="1" spans="1:11" ht="18.75" x14ac:dyDescent="0.25">
      <c r="A1" s="49"/>
      <c r="B1" s="22"/>
      <c r="C1" s="22"/>
      <c r="D1" s="22"/>
      <c r="E1" s="22"/>
      <c r="F1" s="24"/>
      <c r="G1" s="24"/>
    </row>
    <row r="2" spans="1:11" ht="15.75" x14ac:dyDescent="0.25">
      <c r="A2" s="285" t="s">
        <v>49</v>
      </c>
      <c r="B2" s="286"/>
      <c r="C2" s="286"/>
      <c r="D2" s="286"/>
      <c r="E2" s="286"/>
      <c r="F2" s="286"/>
      <c r="G2" s="286"/>
    </row>
    <row r="3" spans="1:11" ht="18.75" x14ac:dyDescent="0.25">
      <c r="A3" s="22"/>
      <c r="B3" s="22"/>
      <c r="C3" s="22"/>
      <c r="D3" s="22"/>
      <c r="E3" s="22"/>
      <c r="F3" s="24"/>
      <c r="G3" s="24"/>
    </row>
    <row r="4" spans="1:11" ht="25.5" x14ac:dyDescent="0.25">
      <c r="A4" s="27" t="s">
        <v>50</v>
      </c>
      <c r="B4" s="27" t="s">
        <v>21</v>
      </c>
      <c r="C4" s="56" t="s">
        <v>58</v>
      </c>
      <c r="D4" s="56" t="s">
        <v>59</v>
      </c>
      <c r="E4" s="57" t="s">
        <v>60</v>
      </c>
      <c r="F4" s="57" t="s">
        <v>61</v>
      </c>
      <c r="G4" s="57" t="s">
        <v>62</v>
      </c>
    </row>
    <row r="5" spans="1:11" s="30" customFormat="1" ht="11.25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11" s="30" customFormat="1" ht="14.25" x14ac:dyDescent="0.2">
      <c r="A6" s="52"/>
      <c r="B6" s="98" t="s">
        <v>153</v>
      </c>
      <c r="C6" s="100">
        <f>C7</f>
        <v>1622539.8699999999</v>
      </c>
      <c r="D6" s="99">
        <v>1730541.28</v>
      </c>
      <c r="E6" s="100">
        <v>1935916.28</v>
      </c>
      <c r="F6" s="100">
        <v>2035916.28</v>
      </c>
      <c r="G6" s="99">
        <v>2135916.2799999998</v>
      </c>
    </row>
    <row r="7" spans="1:11" s="30" customFormat="1" ht="21" x14ac:dyDescent="0.2">
      <c r="A7" s="128" t="s">
        <v>177</v>
      </c>
      <c r="B7" s="129" t="s">
        <v>178</v>
      </c>
      <c r="C7" s="136">
        <f>C8</f>
        <v>1622539.8699999999</v>
      </c>
      <c r="D7" s="136">
        <v>1730541.28</v>
      </c>
      <c r="E7" s="136">
        <v>1935916.28</v>
      </c>
      <c r="F7" s="136">
        <v>2035916.28</v>
      </c>
      <c r="G7" s="136">
        <v>2135916.2799999998</v>
      </c>
      <c r="H7" s="132"/>
      <c r="I7" s="132"/>
      <c r="J7" s="132"/>
      <c r="K7" s="132"/>
    </row>
    <row r="8" spans="1:11" s="30" customFormat="1" ht="12.75" x14ac:dyDescent="0.2">
      <c r="A8" s="128" t="s">
        <v>179</v>
      </c>
      <c r="B8" s="129" t="s">
        <v>180</v>
      </c>
      <c r="C8" s="136">
        <f>C9</f>
        <v>1622539.8699999999</v>
      </c>
      <c r="D8" s="136">
        <v>1730541.28</v>
      </c>
      <c r="E8" s="136">
        <v>1935916.28</v>
      </c>
      <c r="F8" s="136">
        <v>2035916.28</v>
      </c>
      <c r="G8" s="136">
        <v>2135916.2799999998</v>
      </c>
      <c r="H8" s="132"/>
      <c r="I8" s="132"/>
      <c r="J8" s="132"/>
      <c r="K8" s="132"/>
    </row>
    <row r="9" spans="1:11" ht="33" customHeight="1" x14ac:dyDescent="0.25">
      <c r="A9" s="130" t="s">
        <v>181</v>
      </c>
      <c r="B9" s="131" t="s">
        <v>182</v>
      </c>
      <c r="C9" s="133">
        <f>C10+C40</f>
        <v>1622539.8699999999</v>
      </c>
      <c r="D9" s="134">
        <v>1730541.28</v>
      </c>
      <c r="E9" s="133">
        <v>1935916.28</v>
      </c>
      <c r="F9" s="133">
        <v>2035916.28</v>
      </c>
      <c r="G9" s="134">
        <v>2135916.2799999998</v>
      </c>
      <c r="H9" s="135"/>
      <c r="I9" s="135"/>
      <c r="J9" s="135"/>
      <c r="K9" s="135"/>
    </row>
    <row r="10" spans="1:11" ht="26.25" x14ac:dyDescent="0.25">
      <c r="A10" s="101" t="s">
        <v>154</v>
      </c>
      <c r="B10" s="102" t="s">
        <v>155</v>
      </c>
      <c r="C10" s="104">
        <v>111386.42</v>
      </c>
      <c r="D10" s="103">
        <v>134373.78</v>
      </c>
      <c r="E10" s="104">
        <v>134373.78</v>
      </c>
      <c r="F10" s="104">
        <v>134373.78</v>
      </c>
      <c r="G10" s="103">
        <v>134373.78</v>
      </c>
    </row>
    <row r="11" spans="1:11" ht="29.25" customHeight="1" x14ac:dyDescent="0.25">
      <c r="A11" s="107" t="s">
        <v>156</v>
      </c>
      <c r="B11" s="108" t="s">
        <v>157</v>
      </c>
      <c r="C11" s="110">
        <v>108022.02</v>
      </c>
      <c r="D11" s="109">
        <v>124373.78</v>
      </c>
      <c r="E11" s="110">
        <v>131373.78</v>
      </c>
      <c r="F11" s="110">
        <v>131373.78</v>
      </c>
      <c r="G11" s="109">
        <v>131373.78</v>
      </c>
    </row>
    <row r="12" spans="1:11" ht="15" customHeight="1" x14ac:dyDescent="0.25">
      <c r="A12" s="111" t="s">
        <v>137</v>
      </c>
      <c r="B12" s="112" t="s">
        <v>138</v>
      </c>
      <c r="C12" s="114">
        <v>108022.02</v>
      </c>
      <c r="D12" s="113">
        <v>124373.78</v>
      </c>
      <c r="E12" s="114">
        <v>0</v>
      </c>
      <c r="F12" s="114">
        <v>0</v>
      </c>
      <c r="G12" s="113">
        <v>0</v>
      </c>
    </row>
    <row r="13" spans="1:11" s="51" customFormat="1" ht="15" customHeight="1" x14ac:dyDescent="0.25">
      <c r="A13" s="55" t="s">
        <v>158</v>
      </c>
      <c r="B13" s="92" t="s">
        <v>31</v>
      </c>
      <c r="C13" s="96">
        <v>108022.02</v>
      </c>
      <c r="D13" s="95">
        <v>124373.78</v>
      </c>
      <c r="E13" s="96">
        <v>0</v>
      </c>
      <c r="F13" s="96">
        <v>0</v>
      </c>
      <c r="G13" s="95">
        <v>0</v>
      </c>
    </row>
    <row r="14" spans="1:11" ht="15" customHeight="1" x14ac:dyDescent="0.25">
      <c r="A14" s="55" t="s">
        <v>68</v>
      </c>
      <c r="B14" s="92" t="s">
        <v>33</v>
      </c>
      <c r="C14" s="96">
        <v>107129.52</v>
      </c>
      <c r="D14" s="95">
        <v>123423.78</v>
      </c>
      <c r="E14" s="96">
        <v>0</v>
      </c>
      <c r="F14" s="96">
        <v>0</v>
      </c>
      <c r="G14" s="95">
        <v>0</v>
      </c>
    </row>
    <row r="15" spans="1:11" ht="15" customHeight="1" x14ac:dyDescent="0.25">
      <c r="A15" s="53" t="s">
        <v>69</v>
      </c>
      <c r="B15" s="92" t="s">
        <v>76</v>
      </c>
      <c r="C15" s="96">
        <v>892.5</v>
      </c>
      <c r="D15" s="95">
        <v>950</v>
      </c>
      <c r="E15" s="96">
        <v>0</v>
      </c>
      <c r="F15" s="97">
        <v>0</v>
      </c>
      <c r="G15" s="95">
        <v>0</v>
      </c>
    </row>
    <row r="16" spans="1:11" ht="15" customHeight="1" x14ac:dyDescent="0.25">
      <c r="A16" s="54" t="s">
        <v>72</v>
      </c>
      <c r="B16" s="92" t="s">
        <v>34</v>
      </c>
      <c r="C16" s="96">
        <v>0</v>
      </c>
      <c r="D16" s="95">
        <v>0</v>
      </c>
      <c r="E16" s="96">
        <v>0</v>
      </c>
      <c r="F16" s="97">
        <v>0</v>
      </c>
      <c r="G16" s="95">
        <v>0</v>
      </c>
    </row>
    <row r="17" spans="1:7" ht="26.25" x14ac:dyDescent="0.25">
      <c r="A17" s="54" t="s">
        <v>74</v>
      </c>
      <c r="B17" s="92" t="s">
        <v>79</v>
      </c>
      <c r="C17" s="96">
        <v>0</v>
      </c>
      <c r="D17" s="95">
        <v>0</v>
      </c>
      <c r="E17" s="96">
        <v>0</v>
      </c>
      <c r="F17" s="97">
        <v>0</v>
      </c>
      <c r="G17" s="95">
        <v>0</v>
      </c>
    </row>
    <row r="18" spans="1:7" x14ac:dyDescent="0.25">
      <c r="A18" s="115" t="s">
        <v>106</v>
      </c>
      <c r="B18" s="112" t="s">
        <v>107</v>
      </c>
      <c r="C18" s="114">
        <v>0</v>
      </c>
      <c r="D18" s="113">
        <v>0</v>
      </c>
      <c r="E18" s="114">
        <v>131373.78</v>
      </c>
      <c r="F18" s="114">
        <v>131373.78</v>
      </c>
      <c r="G18" s="113">
        <v>131373.78</v>
      </c>
    </row>
    <row r="19" spans="1:7" ht="15" customHeight="1" x14ac:dyDescent="0.25">
      <c r="A19" s="53" t="s">
        <v>158</v>
      </c>
      <c r="B19" s="92" t="s">
        <v>31</v>
      </c>
      <c r="C19" s="96">
        <v>0</v>
      </c>
      <c r="D19" s="95">
        <v>0</v>
      </c>
      <c r="E19" s="96">
        <v>131373.78</v>
      </c>
      <c r="F19" s="97">
        <v>131373.78</v>
      </c>
      <c r="G19" s="95">
        <v>131373.78</v>
      </c>
    </row>
    <row r="20" spans="1:7" ht="15" customHeight="1" x14ac:dyDescent="0.25">
      <c r="A20" s="54" t="s">
        <v>68</v>
      </c>
      <c r="B20" s="92" t="s">
        <v>33</v>
      </c>
      <c r="C20" s="96">
        <v>0</v>
      </c>
      <c r="D20" s="95">
        <v>0</v>
      </c>
      <c r="E20" s="96">
        <v>131373.78</v>
      </c>
      <c r="F20" s="97">
        <v>131373.78</v>
      </c>
      <c r="G20" s="95">
        <v>131373.78</v>
      </c>
    </row>
    <row r="21" spans="1:7" ht="15" customHeight="1" x14ac:dyDescent="0.25">
      <c r="A21" s="54" t="s">
        <v>69</v>
      </c>
      <c r="B21" s="92" t="s">
        <v>76</v>
      </c>
      <c r="C21" s="96">
        <v>0</v>
      </c>
      <c r="D21" s="95">
        <v>0</v>
      </c>
      <c r="E21" s="96">
        <v>0</v>
      </c>
      <c r="F21" s="97">
        <v>0</v>
      </c>
      <c r="G21" s="95">
        <v>0</v>
      </c>
    </row>
    <row r="22" spans="1:7" x14ac:dyDescent="0.25">
      <c r="A22" s="55" t="s">
        <v>72</v>
      </c>
      <c r="B22" s="92" t="s">
        <v>34</v>
      </c>
      <c r="C22" s="96">
        <v>0</v>
      </c>
      <c r="D22" s="95">
        <v>0</v>
      </c>
      <c r="E22" s="96">
        <v>0</v>
      </c>
      <c r="F22" s="97">
        <v>0</v>
      </c>
      <c r="G22" s="95">
        <v>0</v>
      </c>
    </row>
    <row r="23" spans="1:7" ht="26.25" x14ac:dyDescent="0.25">
      <c r="A23" s="55" t="s">
        <v>74</v>
      </c>
      <c r="B23" s="92" t="s">
        <v>79</v>
      </c>
      <c r="C23" s="96">
        <v>0</v>
      </c>
      <c r="D23" s="95">
        <v>0</v>
      </c>
      <c r="E23" s="96">
        <v>0</v>
      </c>
      <c r="F23" s="96">
        <v>0</v>
      </c>
      <c r="G23" s="95">
        <v>0</v>
      </c>
    </row>
    <row r="24" spans="1:7" x14ac:dyDescent="0.25">
      <c r="A24" s="107" t="s">
        <v>159</v>
      </c>
      <c r="B24" s="108" t="s">
        <v>160</v>
      </c>
      <c r="C24" s="110">
        <v>0</v>
      </c>
      <c r="D24" s="109">
        <v>0</v>
      </c>
      <c r="E24" s="110">
        <v>0</v>
      </c>
      <c r="F24" s="110">
        <v>0</v>
      </c>
      <c r="G24" s="109">
        <v>0</v>
      </c>
    </row>
    <row r="25" spans="1:7" s="51" customFormat="1" ht="15" customHeight="1" x14ac:dyDescent="0.25">
      <c r="A25" s="115" t="s">
        <v>137</v>
      </c>
      <c r="B25" s="112" t="s">
        <v>138</v>
      </c>
      <c r="C25" s="114">
        <v>0</v>
      </c>
      <c r="D25" s="113">
        <v>0</v>
      </c>
      <c r="E25" s="114">
        <v>0</v>
      </c>
      <c r="F25" s="114">
        <v>0</v>
      </c>
      <c r="G25" s="113">
        <v>0</v>
      </c>
    </row>
    <row r="26" spans="1:7" x14ac:dyDescent="0.25">
      <c r="A26" s="52" t="s">
        <v>72</v>
      </c>
      <c r="B26" s="92" t="s">
        <v>34</v>
      </c>
      <c r="C26" s="96">
        <v>0</v>
      </c>
      <c r="D26" s="95">
        <v>0</v>
      </c>
      <c r="E26" s="96">
        <v>0</v>
      </c>
      <c r="F26" s="96">
        <v>0</v>
      </c>
      <c r="G26" s="95">
        <v>0</v>
      </c>
    </row>
    <row r="27" spans="1:7" ht="26.25" x14ac:dyDescent="0.25">
      <c r="A27" s="53" t="s">
        <v>74</v>
      </c>
      <c r="B27" s="92" t="s">
        <v>79</v>
      </c>
      <c r="C27" s="96">
        <v>0</v>
      </c>
      <c r="D27" s="95">
        <v>0</v>
      </c>
      <c r="E27" s="96">
        <v>0</v>
      </c>
      <c r="F27" s="97">
        <v>0</v>
      </c>
      <c r="G27" s="95">
        <v>0</v>
      </c>
    </row>
    <row r="28" spans="1:7" ht="26.25" x14ac:dyDescent="0.25">
      <c r="A28" s="54" t="s">
        <v>75</v>
      </c>
      <c r="B28" s="92" t="s">
        <v>80</v>
      </c>
      <c r="C28" s="96">
        <v>0</v>
      </c>
      <c r="D28" s="95">
        <v>0</v>
      </c>
      <c r="E28" s="96">
        <v>0</v>
      </c>
      <c r="F28" s="97">
        <v>0</v>
      </c>
      <c r="G28" s="95">
        <v>0</v>
      </c>
    </row>
    <row r="29" spans="1:7" x14ac:dyDescent="0.25">
      <c r="A29" s="116" t="s">
        <v>106</v>
      </c>
      <c r="B29" s="112" t="s">
        <v>107</v>
      </c>
      <c r="C29" s="114">
        <v>0</v>
      </c>
      <c r="D29" s="113">
        <v>0</v>
      </c>
      <c r="E29" s="114">
        <v>0</v>
      </c>
      <c r="F29" s="117">
        <v>0</v>
      </c>
      <c r="G29" s="113">
        <v>0</v>
      </c>
    </row>
    <row r="30" spans="1:7" x14ac:dyDescent="0.25">
      <c r="A30" s="53" t="s">
        <v>72</v>
      </c>
      <c r="B30" s="92" t="s">
        <v>34</v>
      </c>
      <c r="C30" s="96">
        <v>0</v>
      </c>
      <c r="D30" s="95">
        <v>0</v>
      </c>
      <c r="E30" s="96">
        <v>0</v>
      </c>
      <c r="F30" s="97">
        <v>0</v>
      </c>
      <c r="G30" s="95">
        <v>0</v>
      </c>
    </row>
    <row r="31" spans="1:7" ht="26.25" x14ac:dyDescent="0.25">
      <c r="A31" s="54" t="s">
        <v>74</v>
      </c>
      <c r="B31" s="92" t="s">
        <v>79</v>
      </c>
      <c r="C31" s="96">
        <v>0</v>
      </c>
      <c r="D31" s="95">
        <v>0</v>
      </c>
      <c r="E31" s="96">
        <v>0</v>
      </c>
      <c r="F31" s="97">
        <v>0</v>
      </c>
      <c r="G31" s="95">
        <v>0</v>
      </c>
    </row>
    <row r="32" spans="1:7" ht="26.25" x14ac:dyDescent="0.25">
      <c r="A32" s="54" t="s">
        <v>75</v>
      </c>
      <c r="B32" s="92" t="s">
        <v>80</v>
      </c>
      <c r="C32" s="96">
        <v>0</v>
      </c>
      <c r="D32" s="95">
        <v>0</v>
      </c>
      <c r="E32" s="96">
        <v>0</v>
      </c>
      <c r="F32" s="97">
        <v>0</v>
      </c>
      <c r="G32" s="95">
        <v>0</v>
      </c>
    </row>
    <row r="33" spans="1:7" ht="33" customHeight="1" x14ac:dyDescent="0.25">
      <c r="A33" s="118" t="s">
        <v>161</v>
      </c>
      <c r="B33" s="108" t="s">
        <v>162</v>
      </c>
      <c r="C33" s="110">
        <v>3364.4</v>
      </c>
      <c r="D33" s="109">
        <v>10000</v>
      </c>
      <c r="E33" s="110">
        <v>3000</v>
      </c>
      <c r="F33" s="119">
        <v>3000</v>
      </c>
      <c r="G33" s="109">
        <v>3000</v>
      </c>
    </row>
    <row r="34" spans="1:7" ht="15" customHeight="1" x14ac:dyDescent="0.25">
      <c r="A34" s="122" t="s">
        <v>137</v>
      </c>
      <c r="B34" s="123" t="s">
        <v>138</v>
      </c>
      <c r="C34" s="113">
        <v>3364.4</v>
      </c>
      <c r="D34" s="113">
        <v>10000</v>
      </c>
      <c r="E34" s="113">
        <v>0</v>
      </c>
      <c r="F34" s="113">
        <v>0</v>
      </c>
      <c r="G34" s="113">
        <v>0</v>
      </c>
    </row>
    <row r="35" spans="1:7" ht="30" x14ac:dyDescent="0.25">
      <c r="A35" s="50" t="s">
        <v>72</v>
      </c>
      <c r="B35" s="94" t="s">
        <v>34</v>
      </c>
      <c r="C35" s="95">
        <v>3364.4</v>
      </c>
      <c r="D35" s="95">
        <v>10000</v>
      </c>
      <c r="E35" s="95">
        <v>0</v>
      </c>
      <c r="F35" s="95">
        <v>0</v>
      </c>
      <c r="G35" s="95">
        <v>0</v>
      </c>
    </row>
    <row r="36" spans="1:7" ht="30" x14ac:dyDescent="0.25">
      <c r="A36" s="50" t="s">
        <v>74</v>
      </c>
      <c r="B36" s="94" t="s">
        <v>79</v>
      </c>
      <c r="C36" s="95">
        <v>3364.4</v>
      </c>
      <c r="D36" s="95">
        <v>10000</v>
      </c>
      <c r="E36" s="95">
        <v>0</v>
      </c>
      <c r="F36" s="95">
        <v>0</v>
      </c>
      <c r="G36" s="95">
        <v>0</v>
      </c>
    </row>
    <row r="37" spans="1:7" ht="15" customHeight="1" x14ac:dyDescent="0.25">
      <c r="A37" s="127" t="s">
        <v>106</v>
      </c>
      <c r="B37" s="137" t="s">
        <v>107</v>
      </c>
      <c r="C37" s="113">
        <v>0</v>
      </c>
      <c r="D37" s="113">
        <v>0</v>
      </c>
      <c r="E37" s="113">
        <v>3000</v>
      </c>
      <c r="F37" s="113">
        <v>3000</v>
      </c>
      <c r="G37" s="113">
        <v>3000</v>
      </c>
    </row>
    <row r="38" spans="1:7" ht="30" x14ac:dyDescent="0.25">
      <c r="A38" s="50" t="s">
        <v>72</v>
      </c>
      <c r="B38" s="94" t="s">
        <v>34</v>
      </c>
      <c r="C38" s="95">
        <v>0</v>
      </c>
      <c r="D38" s="95">
        <v>0</v>
      </c>
      <c r="E38" s="95">
        <v>3000</v>
      </c>
      <c r="F38" s="95">
        <v>3000</v>
      </c>
      <c r="G38" s="95">
        <v>3000</v>
      </c>
    </row>
    <row r="39" spans="1:7" ht="30" x14ac:dyDescent="0.25">
      <c r="A39" s="50" t="s">
        <v>74</v>
      </c>
      <c r="B39" s="94" t="s">
        <v>79</v>
      </c>
      <c r="C39" s="95">
        <v>0</v>
      </c>
      <c r="D39" s="95">
        <v>0</v>
      </c>
      <c r="E39" s="95">
        <v>3000</v>
      </c>
      <c r="F39" s="95">
        <v>3000</v>
      </c>
      <c r="G39" s="95">
        <v>3000</v>
      </c>
    </row>
    <row r="40" spans="1:7" ht="45" x14ac:dyDescent="0.25">
      <c r="A40" s="105" t="s">
        <v>163</v>
      </c>
      <c r="B40" s="106" t="s">
        <v>164</v>
      </c>
      <c r="C40" s="103">
        <v>1511153.45</v>
      </c>
      <c r="D40" s="103">
        <v>1596167.5</v>
      </c>
      <c r="E40" s="103">
        <v>1801542.5</v>
      </c>
      <c r="F40" s="103">
        <v>1901542.5</v>
      </c>
      <c r="G40" s="103">
        <v>2001542.5</v>
      </c>
    </row>
    <row r="41" spans="1:7" ht="30" x14ac:dyDescent="0.25">
      <c r="A41" s="120" t="s">
        <v>165</v>
      </c>
      <c r="B41" s="121" t="s">
        <v>166</v>
      </c>
      <c r="C41" s="109">
        <v>805.55</v>
      </c>
      <c r="D41" s="109">
        <v>2142.5</v>
      </c>
      <c r="E41" s="109">
        <v>2362.5</v>
      </c>
      <c r="F41" s="109">
        <v>2362.5</v>
      </c>
      <c r="G41" s="109">
        <v>2362.5</v>
      </c>
    </row>
    <row r="42" spans="1:7" ht="15" customHeight="1" x14ac:dyDescent="0.25">
      <c r="A42" s="122" t="s">
        <v>97</v>
      </c>
      <c r="B42" s="123" t="s">
        <v>96</v>
      </c>
      <c r="C42" s="113">
        <v>805.55</v>
      </c>
      <c r="D42" s="113">
        <v>2142.5</v>
      </c>
      <c r="E42" s="113">
        <v>2362.5</v>
      </c>
      <c r="F42" s="113">
        <v>2362.5</v>
      </c>
      <c r="G42" s="113">
        <v>2362.5</v>
      </c>
    </row>
    <row r="43" spans="1:7" ht="15" customHeight="1" x14ac:dyDescent="0.25">
      <c r="A43" s="50" t="s">
        <v>158</v>
      </c>
      <c r="B43" s="94" t="s">
        <v>31</v>
      </c>
      <c r="C43" s="95">
        <v>805.55</v>
      </c>
      <c r="D43" s="95">
        <v>2142.5</v>
      </c>
      <c r="E43" s="95">
        <v>2362.5</v>
      </c>
      <c r="F43" s="95">
        <v>2362.5</v>
      </c>
      <c r="G43" s="95">
        <v>2362.5</v>
      </c>
    </row>
    <row r="44" spans="1:7" ht="15" customHeight="1" x14ac:dyDescent="0.25">
      <c r="A44" s="50" t="s">
        <v>67</v>
      </c>
      <c r="B44" s="94" t="s">
        <v>32</v>
      </c>
      <c r="C44" s="95">
        <v>0</v>
      </c>
      <c r="D44" s="95">
        <v>0</v>
      </c>
      <c r="E44" s="95">
        <v>120</v>
      </c>
      <c r="F44" s="95">
        <v>120</v>
      </c>
      <c r="G44" s="95">
        <v>120</v>
      </c>
    </row>
    <row r="45" spans="1:7" ht="15" customHeight="1" x14ac:dyDescent="0.25">
      <c r="A45" s="50" t="s">
        <v>68</v>
      </c>
      <c r="B45" s="94" t="s">
        <v>33</v>
      </c>
      <c r="C45" s="95">
        <v>805.55</v>
      </c>
      <c r="D45" s="95">
        <v>1212.5</v>
      </c>
      <c r="E45" s="95">
        <v>1492.5</v>
      </c>
      <c r="F45" s="95">
        <v>1492.5</v>
      </c>
      <c r="G45" s="95">
        <v>1492.5</v>
      </c>
    </row>
    <row r="46" spans="1:7" ht="30" x14ac:dyDescent="0.25">
      <c r="A46" s="50" t="s">
        <v>70</v>
      </c>
      <c r="B46" s="94" t="s">
        <v>77</v>
      </c>
      <c r="C46" s="95">
        <v>0</v>
      </c>
      <c r="D46" s="95">
        <v>930</v>
      </c>
      <c r="E46" s="95">
        <v>750</v>
      </c>
      <c r="F46" s="95">
        <v>750</v>
      </c>
      <c r="G46" s="95">
        <v>750</v>
      </c>
    </row>
    <row r="47" spans="1:7" x14ac:dyDescent="0.25">
      <c r="A47" s="120" t="s">
        <v>167</v>
      </c>
      <c r="B47" s="121" t="s">
        <v>168</v>
      </c>
      <c r="C47" s="109">
        <v>1490285.92</v>
      </c>
      <c r="D47" s="109">
        <v>1578500</v>
      </c>
      <c r="E47" s="109">
        <v>1781165</v>
      </c>
      <c r="F47" s="109">
        <v>1881165</v>
      </c>
      <c r="G47" s="109">
        <v>1981165</v>
      </c>
    </row>
    <row r="48" spans="1:7" ht="15" customHeight="1" x14ac:dyDescent="0.25">
      <c r="A48" s="122" t="s">
        <v>100</v>
      </c>
      <c r="B48" s="123" t="s">
        <v>99</v>
      </c>
      <c r="C48" s="113">
        <v>18698.5</v>
      </c>
      <c r="D48" s="113">
        <v>21000</v>
      </c>
      <c r="E48" s="113">
        <v>650</v>
      </c>
      <c r="F48" s="113">
        <v>650</v>
      </c>
      <c r="G48" s="113">
        <v>650</v>
      </c>
    </row>
    <row r="49" spans="1:7" ht="15" customHeight="1" x14ac:dyDescent="0.25">
      <c r="A49" s="50" t="s">
        <v>158</v>
      </c>
      <c r="B49" s="94" t="s">
        <v>31</v>
      </c>
      <c r="C49" s="95">
        <v>17258.91</v>
      </c>
      <c r="D49" s="95">
        <v>17200</v>
      </c>
      <c r="E49" s="95">
        <v>650</v>
      </c>
      <c r="F49" s="95">
        <v>650</v>
      </c>
      <c r="G49" s="95">
        <v>650</v>
      </c>
    </row>
    <row r="50" spans="1:7" ht="15" customHeight="1" x14ac:dyDescent="0.25">
      <c r="A50" s="50" t="s">
        <v>67</v>
      </c>
      <c r="B50" s="94" t="s">
        <v>32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</row>
    <row r="51" spans="1:7" ht="15" customHeight="1" x14ac:dyDescent="0.25">
      <c r="A51" s="50" t="s">
        <v>68</v>
      </c>
      <c r="B51" s="94" t="s">
        <v>33</v>
      </c>
      <c r="C51" s="95">
        <f>6.62+16837.36</f>
        <v>16843.98</v>
      </c>
      <c r="D51" s="95">
        <v>16945</v>
      </c>
      <c r="E51" s="95">
        <v>645</v>
      </c>
      <c r="F51" s="95">
        <v>645</v>
      </c>
      <c r="G51" s="95">
        <v>645</v>
      </c>
    </row>
    <row r="52" spans="1:7" ht="15" customHeight="1" x14ac:dyDescent="0.25">
      <c r="A52" s="50" t="s">
        <v>69</v>
      </c>
      <c r="B52" s="94" t="s">
        <v>76</v>
      </c>
      <c r="C52" s="95">
        <f>81.19+331.8</f>
        <v>412.99</v>
      </c>
      <c r="D52" s="95">
        <v>250</v>
      </c>
      <c r="E52" s="95">
        <v>0</v>
      </c>
      <c r="F52" s="95">
        <v>0</v>
      </c>
      <c r="G52" s="95">
        <v>0</v>
      </c>
    </row>
    <row r="53" spans="1:7" ht="30" x14ac:dyDescent="0.25">
      <c r="A53" s="50" t="s">
        <v>71</v>
      </c>
      <c r="B53" s="94" t="s">
        <v>78</v>
      </c>
      <c r="C53" s="95">
        <v>1.94</v>
      </c>
      <c r="D53" s="95">
        <v>5</v>
      </c>
      <c r="E53" s="95">
        <v>5</v>
      </c>
      <c r="F53" s="95">
        <v>5</v>
      </c>
      <c r="G53" s="95">
        <v>5</v>
      </c>
    </row>
    <row r="54" spans="1:7" ht="30" x14ac:dyDescent="0.25">
      <c r="A54" s="50" t="s">
        <v>72</v>
      </c>
      <c r="B54" s="94" t="s">
        <v>34</v>
      </c>
      <c r="C54" s="95">
        <v>1439.59</v>
      </c>
      <c r="D54" s="95">
        <v>3800</v>
      </c>
      <c r="E54" s="95">
        <v>0</v>
      </c>
      <c r="F54" s="95">
        <v>0</v>
      </c>
      <c r="G54" s="95">
        <v>0</v>
      </c>
    </row>
    <row r="55" spans="1:7" ht="30" x14ac:dyDescent="0.25">
      <c r="A55" s="50" t="s">
        <v>74</v>
      </c>
      <c r="B55" s="94" t="s">
        <v>79</v>
      </c>
      <c r="C55" s="95">
        <v>1439.59</v>
      </c>
      <c r="D55" s="95">
        <v>3800</v>
      </c>
      <c r="E55" s="95">
        <v>0</v>
      </c>
      <c r="F55" s="95">
        <v>0</v>
      </c>
      <c r="G55" s="95">
        <v>0</v>
      </c>
    </row>
    <row r="56" spans="1:7" ht="15" customHeight="1" x14ac:dyDescent="0.25">
      <c r="A56" s="122" t="s">
        <v>103</v>
      </c>
      <c r="B56" s="123" t="s">
        <v>102</v>
      </c>
      <c r="C56" s="113">
        <v>7485.75</v>
      </c>
      <c r="D56" s="113">
        <v>12500</v>
      </c>
      <c r="E56" s="113">
        <v>3400</v>
      </c>
      <c r="F56" s="113">
        <v>3400</v>
      </c>
      <c r="G56" s="113">
        <v>3400</v>
      </c>
    </row>
    <row r="57" spans="1:7" ht="15" customHeight="1" x14ac:dyDescent="0.25">
      <c r="A57" s="50" t="s">
        <v>158</v>
      </c>
      <c r="B57" s="94" t="s">
        <v>31</v>
      </c>
      <c r="C57" s="95">
        <v>7485.75</v>
      </c>
      <c r="D57" s="95">
        <v>12500</v>
      </c>
      <c r="E57" s="95">
        <v>3400</v>
      </c>
      <c r="F57" s="95">
        <v>3400</v>
      </c>
      <c r="G57" s="95">
        <v>3400</v>
      </c>
    </row>
    <row r="58" spans="1:7" ht="15" customHeight="1" x14ac:dyDescent="0.25">
      <c r="A58" s="50" t="s">
        <v>67</v>
      </c>
      <c r="B58" s="94" t="s">
        <v>32</v>
      </c>
      <c r="C58" s="95">
        <v>0</v>
      </c>
      <c r="D58" s="95">
        <v>0</v>
      </c>
      <c r="E58" s="95">
        <v>0</v>
      </c>
      <c r="F58" s="95">
        <v>0</v>
      </c>
      <c r="G58" s="95">
        <v>0</v>
      </c>
    </row>
    <row r="59" spans="1:7" ht="15" customHeight="1" x14ac:dyDescent="0.25">
      <c r="A59" s="50" t="s">
        <v>68</v>
      </c>
      <c r="B59" s="94" t="s">
        <v>33</v>
      </c>
      <c r="C59" s="95">
        <v>7485.75</v>
      </c>
      <c r="D59" s="95">
        <v>12500</v>
      </c>
      <c r="E59" s="95">
        <v>3400</v>
      </c>
      <c r="F59" s="95">
        <v>3400</v>
      </c>
      <c r="G59" s="95">
        <v>3400</v>
      </c>
    </row>
    <row r="60" spans="1:7" ht="15" customHeight="1" x14ac:dyDescent="0.25">
      <c r="A60" s="127" t="s">
        <v>106</v>
      </c>
      <c r="B60" s="137" t="s">
        <v>107</v>
      </c>
      <c r="C60" s="113">
        <v>0</v>
      </c>
      <c r="D60" s="113">
        <v>0</v>
      </c>
      <c r="E60" s="113">
        <v>1700000</v>
      </c>
      <c r="F60" s="113">
        <v>1800000</v>
      </c>
      <c r="G60" s="113">
        <v>1900000</v>
      </c>
    </row>
    <row r="61" spans="1:7" ht="15" customHeight="1" x14ac:dyDescent="0.25">
      <c r="A61" s="50" t="s">
        <v>158</v>
      </c>
      <c r="B61" s="94" t="s">
        <v>31</v>
      </c>
      <c r="C61" s="95">
        <v>0</v>
      </c>
      <c r="D61" s="95">
        <v>0</v>
      </c>
      <c r="E61" s="95">
        <v>1699500</v>
      </c>
      <c r="F61" s="95">
        <v>1799500</v>
      </c>
      <c r="G61" s="95">
        <v>1899500</v>
      </c>
    </row>
    <row r="62" spans="1:7" ht="15" customHeight="1" x14ac:dyDescent="0.25">
      <c r="A62" s="50" t="s">
        <v>67</v>
      </c>
      <c r="B62" s="94" t="s">
        <v>32</v>
      </c>
      <c r="C62" s="95">
        <v>0</v>
      </c>
      <c r="D62" s="95">
        <v>0</v>
      </c>
      <c r="E62" s="95">
        <v>1693244</v>
      </c>
      <c r="F62" s="95">
        <v>1793244</v>
      </c>
      <c r="G62" s="95">
        <v>1893244</v>
      </c>
    </row>
    <row r="63" spans="1:7" ht="15" customHeight="1" x14ac:dyDescent="0.25">
      <c r="A63" s="50" t="s">
        <v>68</v>
      </c>
      <c r="B63" s="94" t="s">
        <v>33</v>
      </c>
      <c r="C63" s="95">
        <v>0</v>
      </c>
      <c r="D63" s="95">
        <v>0</v>
      </c>
      <c r="E63" s="95">
        <v>5950</v>
      </c>
      <c r="F63" s="95">
        <v>5950</v>
      </c>
      <c r="G63" s="95">
        <v>5950</v>
      </c>
    </row>
    <row r="64" spans="1:7" ht="30" x14ac:dyDescent="0.25">
      <c r="A64" s="50" t="s">
        <v>71</v>
      </c>
      <c r="B64" s="94" t="s">
        <v>78</v>
      </c>
      <c r="C64" s="95">
        <v>0</v>
      </c>
      <c r="D64" s="95">
        <v>0</v>
      </c>
      <c r="E64" s="95">
        <v>306</v>
      </c>
      <c r="F64" s="95">
        <v>306</v>
      </c>
      <c r="G64" s="95">
        <v>306</v>
      </c>
    </row>
    <row r="65" spans="1:7" ht="30" x14ac:dyDescent="0.25">
      <c r="A65" s="50" t="s">
        <v>72</v>
      </c>
      <c r="B65" s="94" t="s">
        <v>34</v>
      </c>
      <c r="C65" s="95">
        <v>0</v>
      </c>
      <c r="D65" s="95">
        <v>0</v>
      </c>
      <c r="E65" s="95">
        <v>500</v>
      </c>
      <c r="F65" s="95">
        <v>500</v>
      </c>
      <c r="G65" s="95">
        <v>500</v>
      </c>
    </row>
    <row r="66" spans="1:7" ht="30" x14ac:dyDescent="0.25">
      <c r="A66" s="50" t="s">
        <v>73</v>
      </c>
      <c r="B66" s="94" t="s">
        <v>35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</row>
    <row r="67" spans="1:7" ht="30" x14ac:dyDescent="0.25">
      <c r="A67" s="50" t="s">
        <v>74</v>
      </c>
      <c r="B67" s="94" t="s">
        <v>79</v>
      </c>
      <c r="C67" s="95">
        <v>0</v>
      </c>
      <c r="D67" s="95">
        <v>0</v>
      </c>
      <c r="E67" s="95">
        <v>500</v>
      </c>
      <c r="F67" s="95">
        <v>500</v>
      </c>
      <c r="G67" s="95">
        <v>500</v>
      </c>
    </row>
    <row r="68" spans="1:7" ht="30" x14ac:dyDescent="0.25">
      <c r="A68" s="122" t="s">
        <v>108</v>
      </c>
      <c r="B68" s="123" t="s">
        <v>109</v>
      </c>
      <c r="C68" s="113">
        <v>0</v>
      </c>
      <c r="D68" s="113">
        <v>0</v>
      </c>
      <c r="E68" s="113">
        <v>0</v>
      </c>
      <c r="F68" s="113">
        <v>0</v>
      </c>
      <c r="G68" s="113">
        <v>0</v>
      </c>
    </row>
    <row r="69" spans="1:7" x14ac:dyDescent="0.25">
      <c r="A69" s="122" t="s">
        <v>108</v>
      </c>
      <c r="B69" s="123" t="s">
        <v>110</v>
      </c>
      <c r="C69" s="113">
        <v>0</v>
      </c>
      <c r="D69" s="113">
        <v>0</v>
      </c>
      <c r="E69" s="113">
        <v>60165</v>
      </c>
      <c r="F69" s="113">
        <v>60165</v>
      </c>
      <c r="G69" s="113">
        <v>60165</v>
      </c>
    </row>
    <row r="70" spans="1:7" ht="15" customHeight="1" x14ac:dyDescent="0.25">
      <c r="A70" s="50" t="s">
        <v>158</v>
      </c>
      <c r="B70" s="94" t="s">
        <v>31</v>
      </c>
      <c r="C70" s="95">
        <v>0</v>
      </c>
      <c r="D70" s="95">
        <v>0</v>
      </c>
      <c r="E70" s="95">
        <v>48165</v>
      </c>
      <c r="F70" s="95">
        <v>48165</v>
      </c>
      <c r="G70" s="95">
        <v>48165</v>
      </c>
    </row>
    <row r="71" spans="1:7" ht="15" customHeight="1" x14ac:dyDescent="0.25">
      <c r="A71" s="50" t="s">
        <v>67</v>
      </c>
      <c r="B71" s="94" t="s">
        <v>32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</row>
    <row r="72" spans="1:7" ht="15" customHeight="1" x14ac:dyDescent="0.25">
      <c r="A72" s="50" t="s">
        <v>68</v>
      </c>
      <c r="B72" s="94" t="s">
        <v>33</v>
      </c>
      <c r="C72" s="95">
        <v>0</v>
      </c>
      <c r="D72" s="95">
        <v>0</v>
      </c>
      <c r="E72" s="95">
        <v>48165</v>
      </c>
      <c r="F72" s="95">
        <v>48165</v>
      </c>
      <c r="G72" s="95">
        <v>48165</v>
      </c>
    </row>
    <row r="73" spans="1:7" ht="30" x14ac:dyDescent="0.25">
      <c r="A73" s="50" t="s">
        <v>72</v>
      </c>
      <c r="B73" s="94" t="s">
        <v>34</v>
      </c>
      <c r="C73" s="95">
        <v>0</v>
      </c>
      <c r="D73" s="95">
        <v>0</v>
      </c>
      <c r="E73" s="95">
        <v>12000</v>
      </c>
      <c r="F73" s="95">
        <v>12000</v>
      </c>
      <c r="G73" s="95">
        <v>12000</v>
      </c>
    </row>
    <row r="74" spans="1:7" ht="30" x14ac:dyDescent="0.25">
      <c r="A74" s="50" t="s">
        <v>74</v>
      </c>
      <c r="B74" s="94" t="s">
        <v>79</v>
      </c>
      <c r="C74" s="95">
        <v>0</v>
      </c>
      <c r="D74" s="95">
        <v>0</v>
      </c>
      <c r="E74" s="95">
        <v>12000</v>
      </c>
      <c r="F74" s="95">
        <v>12000</v>
      </c>
      <c r="G74" s="95">
        <v>12000</v>
      </c>
    </row>
    <row r="75" spans="1:7" ht="30" x14ac:dyDescent="0.25">
      <c r="A75" s="50" t="s">
        <v>75</v>
      </c>
      <c r="B75" s="94" t="s">
        <v>80</v>
      </c>
      <c r="C75" s="95">
        <v>0</v>
      </c>
      <c r="D75" s="95">
        <v>0</v>
      </c>
      <c r="E75" s="95">
        <v>0</v>
      </c>
      <c r="F75" s="95">
        <v>0</v>
      </c>
      <c r="G75" s="95">
        <v>0</v>
      </c>
    </row>
    <row r="76" spans="1:7" x14ac:dyDescent="0.25">
      <c r="A76" s="122" t="s">
        <v>111</v>
      </c>
      <c r="B76" s="123" t="s">
        <v>112</v>
      </c>
      <c r="C76" s="113">
        <v>1388309.41</v>
      </c>
      <c r="D76" s="113">
        <v>1500000</v>
      </c>
      <c r="E76" s="113">
        <v>0</v>
      </c>
      <c r="F76" s="113">
        <v>0</v>
      </c>
      <c r="G76" s="113">
        <v>0</v>
      </c>
    </row>
    <row r="77" spans="1:7" x14ac:dyDescent="0.25">
      <c r="A77" s="122" t="s">
        <v>111</v>
      </c>
      <c r="B77" s="123" t="s">
        <v>113</v>
      </c>
      <c r="C77" s="113">
        <v>0</v>
      </c>
      <c r="D77" s="113">
        <v>0</v>
      </c>
      <c r="E77" s="113">
        <v>15000</v>
      </c>
      <c r="F77" s="113">
        <v>15000</v>
      </c>
      <c r="G77" s="113">
        <v>15000</v>
      </c>
    </row>
    <row r="78" spans="1:7" ht="15" customHeight="1" x14ac:dyDescent="0.25">
      <c r="A78" s="50" t="s">
        <v>158</v>
      </c>
      <c r="B78" s="94" t="s">
        <v>31</v>
      </c>
      <c r="C78" s="140">
        <f>C79+C80+C81+C82</f>
        <v>1387675.8599999999</v>
      </c>
      <c r="D78" s="95">
        <v>1499000</v>
      </c>
      <c r="E78" s="95">
        <v>2000</v>
      </c>
      <c r="F78" s="95">
        <v>2000</v>
      </c>
      <c r="G78" s="95">
        <v>2000</v>
      </c>
    </row>
    <row r="79" spans="1:7" ht="15" customHeight="1" x14ac:dyDescent="0.25">
      <c r="A79" s="50" t="s">
        <v>67</v>
      </c>
      <c r="B79" s="94" t="s">
        <v>32</v>
      </c>
      <c r="C79" s="140">
        <v>1382195.21</v>
      </c>
      <c r="D79" s="95">
        <v>1493645</v>
      </c>
      <c r="E79" s="95">
        <v>0</v>
      </c>
      <c r="F79" s="95">
        <v>0</v>
      </c>
      <c r="G79" s="95">
        <v>0</v>
      </c>
    </row>
    <row r="80" spans="1:7" ht="15" customHeight="1" x14ac:dyDescent="0.25">
      <c r="A80" s="50" t="s">
        <v>68</v>
      </c>
      <c r="B80" s="94" t="s">
        <v>33</v>
      </c>
      <c r="C80" s="140">
        <f>4804.88+239.27</f>
        <v>5044.1500000000005</v>
      </c>
      <c r="D80" s="95">
        <v>4920</v>
      </c>
      <c r="E80" s="95">
        <v>2000</v>
      </c>
      <c r="F80" s="95">
        <v>2000</v>
      </c>
      <c r="G80" s="95">
        <v>2000</v>
      </c>
    </row>
    <row r="81" spans="1:7" ht="15" customHeight="1" x14ac:dyDescent="0.25">
      <c r="A81" s="50" t="s">
        <v>69</v>
      </c>
      <c r="B81" s="94" t="s">
        <v>76</v>
      </c>
      <c r="C81" s="140">
        <v>0</v>
      </c>
      <c r="D81" s="95">
        <v>0</v>
      </c>
      <c r="E81" s="95">
        <v>0</v>
      </c>
      <c r="F81" s="95">
        <v>0</v>
      </c>
      <c r="G81" s="95">
        <v>0</v>
      </c>
    </row>
    <row r="82" spans="1:7" ht="30" x14ac:dyDescent="0.25">
      <c r="A82" s="50" t="s">
        <v>71</v>
      </c>
      <c r="B82" s="94" t="s">
        <v>78</v>
      </c>
      <c r="C82" s="140">
        <v>436.5</v>
      </c>
      <c r="D82" s="95">
        <v>435</v>
      </c>
      <c r="E82" s="95">
        <v>0</v>
      </c>
      <c r="F82" s="95">
        <v>0</v>
      </c>
      <c r="G82" s="95">
        <v>0</v>
      </c>
    </row>
    <row r="83" spans="1:7" ht="15" customHeight="1" x14ac:dyDescent="0.25">
      <c r="A83" s="50" t="s">
        <v>72</v>
      </c>
      <c r="B83" s="94" t="s">
        <v>34</v>
      </c>
      <c r="C83" s="140">
        <v>506.73</v>
      </c>
      <c r="D83" s="95">
        <v>1000</v>
      </c>
      <c r="E83" s="95">
        <v>13000</v>
      </c>
      <c r="F83" s="95">
        <v>13000</v>
      </c>
      <c r="G83" s="95">
        <v>13000</v>
      </c>
    </row>
    <row r="84" spans="1:7" ht="30" x14ac:dyDescent="0.25">
      <c r="A84" s="50" t="s">
        <v>73</v>
      </c>
      <c r="B84" s="94" t="s">
        <v>35</v>
      </c>
      <c r="C84" s="140">
        <v>0</v>
      </c>
      <c r="D84" s="95">
        <v>0</v>
      </c>
      <c r="E84" s="95">
        <v>0</v>
      </c>
      <c r="F84" s="95">
        <v>0</v>
      </c>
      <c r="G84" s="95">
        <v>0</v>
      </c>
    </row>
    <row r="85" spans="1:7" ht="30" x14ac:dyDescent="0.25">
      <c r="A85" s="50" t="s">
        <v>74</v>
      </c>
      <c r="B85" s="94" t="s">
        <v>79</v>
      </c>
      <c r="C85" s="140">
        <v>506.73</v>
      </c>
      <c r="D85" s="95">
        <v>1000</v>
      </c>
      <c r="E85" s="95">
        <v>13000</v>
      </c>
      <c r="F85" s="95">
        <v>13000</v>
      </c>
      <c r="G85" s="95">
        <v>13000</v>
      </c>
    </row>
    <row r="86" spans="1:7" ht="30" x14ac:dyDescent="0.25">
      <c r="A86" s="50" t="s">
        <v>75</v>
      </c>
      <c r="B86" s="94" t="s">
        <v>80</v>
      </c>
      <c r="C86" s="95">
        <v>0</v>
      </c>
      <c r="D86" s="95">
        <v>0</v>
      </c>
      <c r="E86" s="95">
        <v>0</v>
      </c>
      <c r="F86" s="95">
        <v>0</v>
      </c>
      <c r="G86" s="95">
        <v>0</v>
      </c>
    </row>
    <row r="87" spans="1:7" ht="30" customHeight="1" x14ac:dyDescent="0.25">
      <c r="A87" s="139">
        <v>9</v>
      </c>
      <c r="B87" s="36" t="s">
        <v>81</v>
      </c>
      <c r="C87" s="140">
        <v>126.82</v>
      </c>
      <c r="D87" s="95">
        <v>0</v>
      </c>
      <c r="E87" s="95">
        <v>0</v>
      </c>
      <c r="F87" s="95">
        <v>0</v>
      </c>
      <c r="G87" s="95">
        <v>0</v>
      </c>
    </row>
    <row r="88" spans="1:7" ht="30" customHeight="1" x14ac:dyDescent="0.25">
      <c r="A88" s="139">
        <v>92</v>
      </c>
      <c r="B88" s="36" t="s">
        <v>82</v>
      </c>
      <c r="C88" s="140">
        <v>126.82</v>
      </c>
      <c r="D88" s="95">
        <v>0</v>
      </c>
      <c r="E88" s="95">
        <v>0</v>
      </c>
      <c r="F88" s="95">
        <v>0</v>
      </c>
      <c r="G88" s="95">
        <v>0</v>
      </c>
    </row>
    <row r="89" spans="1:7" ht="15" customHeight="1" x14ac:dyDescent="0.25">
      <c r="A89" s="122" t="s">
        <v>114</v>
      </c>
      <c r="B89" s="123" t="s">
        <v>115</v>
      </c>
      <c r="C89" s="113">
        <v>6407.63</v>
      </c>
      <c r="D89" s="113">
        <v>12000</v>
      </c>
      <c r="E89" s="113">
        <v>0</v>
      </c>
      <c r="F89" s="113">
        <v>0</v>
      </c>
      <c r="G89" s="113">
        <v>0</v>
      </c>
    </row>
    <row r="90" spans="1:7" ht="30" x14ac:dyDescent="0.25">
      <c r="A90" s="122" t="s">
        <v>114</v>
      </c>
      <c r="B90" s="123" t="s">
        <v>116</v>
      </c>
      <c r="C90" s="113">
        <v>0</v>
      </c>
      <c r="D90" s="113">
        <v>0</v>
      </c>
      <c r="E90" s="113">
        <v>0</v>
      </c>
      <c r="F90" s="113">
        <v>0</v>
      </c>
      <c r="G90" s="113">
        <v>0</v>
      </c>
    </row>
    <row r="91" spans="1:7" ht="15" customHeight="1" x14ac:dyDescent="0.25">
      <c r="A91" s="50" t="s">
        <v>158</v>
      </c>
      <c r="B91" s="94" t="s">
        <v>31</v>
      </c>
      <c r="C91" s="95">
        <v>1496.88</v>
      </c>
      <c r="D91" s="95">
        <v>6200</v>
      </c>
      <c r="E91" s="95">
        <v>0</v>
      </c>
      <c r="F91" s="95">
        <v>0</v>
      </c>
      <c r="G91" s="95">
        <v>0</v>
      </c>
    </row>
    <row r="92" spans="1:7" ht="15" customHeight="1" x14ac:dyDescent="0.25">
      <c r="A92" s="50" t="s">
        <v>68</v>
      </c>
      <c r="B92" s="94" t="s">
        <v>33</v>
      </c>
      <c r="C92" s="95">
        <v>1496.88</v>
      </c>
      <c r="D92" s="95">
        <v>6200</v>
      </c>
      <c r="E92" s="95">
        <v>0</v>
      </c>
      <c r="F92" s="95">
        <v>0</v>
      </c>
      <c r="G92" s="95">
        <v>0</v>
      </c>
    </row>
    <row r="93" spans="1:7" ht="15" customHeight="1" x14ac:dyDescent="0.25">
      <c r="A93" s="50" t="s">
        <v>69</v>
      </c>
      <c r="B93" s="94" t="s">
        <v>76</v>
      </c>
      <c r="C93" s="95">
        <v>0</v>
      </c>
      <c r="D93" s="95">
        <v>0</v>
      </c>
      <c r="E93" s="95">
        <v>0</v>
      </c>
      <c r="F93" s="95">
        <v>0</v>
      </c>
      <c r="G93" s="95">
        <v>0</v>
      </c>
    </row>
    <row r="94" spans="1:7" ht="30" x14ac:dyDescent="0.25">
      <c r="A94" s="50" t="s">
        <v>72</v>
      </c>
      <c r="B94" s="94" t="s">
        <v>34</v>
      </c>
      <c r="C94" s="95">
        <v>4910.75</v>
      </c>
      <c r="D94" s="95">
        <v>5800</v>
      </c>
      <c r="E94" s="95">
        <v>0</v>
      </c>
      <c r="F94" s="95">
        <v>0</v>
      </c>
      <c r="G94" s="95">
        <v>0</v>
      </c>
    </row>
    <row r="95" spans="1:7" ht="30" x14ac:dyDescent="0.25">
      <c r="A95" s="50" t="s">
        <v>74</v>
      </c>
      <c r="B95" s="94" t="s">
        <v>79</v>
      </c>
      <c r="C95" s="95">
        <v>4910.75</v>
      </c>
      <c r="D95" s="95">
        <v>5800</v>
      </c>
      <c r="E95" s="95">
        <v>0</v>
      </c>
      <c r="F95" s="95">
        <v>0</v>
      </c>
      <c r="G95" s="95">
        <v>0</v>
      </c>
    </row>
    <row r="96" spans="1:7" ht="28.5" customHeight="1" x14ac:dyDescent="0.25">
      <c r="A96" s="50" t="s">
        <v>75</v>
      </c>
      <c r="B96" s="94" t="s">
        <v>80</v>
      </c>
      <c r="C96" s="95">
        <v>0</v>
      </c>
      <c r="D96" s="95">
        <v>0</v>
      </c>
      <c r="E96" s="95">
        <v>0</v>
      </c>
      <c r="F96" s="95">
        <v>0</v>
      </c>
      <c r="G96" s="95">
        <v>0</v>
      </c>
    </row>
    <row r="97" spans="1:7" x14ac:dyDescent="0.25">
      <c r="A97" s="122" t="s">
        <v>120</v>
      </c>
      <c r="B97" s="123" t="s">
        <v>121</v>
      </c>
      <c r="C97" s="113">
        <v>66470.75</v>
      </c>
      <c r="D97" s="113">
        <v>28000</v>
      </c>
      <c r="E97" s="113">
        <v>0</v>
      </c>
      <c r="F97" s="113">
        <v>0</v>
      </c>
      <c r="G97" s="113">
        <v>0</v>
      </c>
    </row>
    <row r="98" spans="1:7" x14ac:dyDescent="0.25">
      <c r="A98" s="122" t="s">
        <v>120</v>
      </c>
      <c r="B98" s="123" t="s">
        <v>122</v>
      </c>
      <c r="C98" s="113">
        <v>0</v>
      </c>
      <c r="D98" s="113">
        <v>0</v>
      </c>
      <c r="E98" s="113">
        <v>0</v>
      </c>
      <c r="F98" s="113">
        <v>0</v>
      </c>
      <c r="G98" s="113">
        <v>0</v>
      </c>
    </row>
    <row r="99" spans="1:7" ht="15" customHeight="1" x14ac:dyDescent="0.25">
      <c r="A99" s="50" t="s">
        <v>158</v>
      </c>
      <c r="B99" s="94" t="s">
        <v>31</v>
      </c>
      <c r="C99" s="95">
        <v>66134.600000000006</v>
      </c>
      <c r="D99" s="95">
        <v>25000</v>
      </c>
      <c r="E99" s="95">
        <v>0</v>
      </c>
      <c r="F99" s="95">
        <v>0</v>
      </c>
      <c r="G99" s="95">
        <v>0</v>
      </c>
    </row>
    <row r="100" spans="1:7" ht="15" customHeight="1" x14ac:dyDescent="0.25">
      <c r="A100" s="50" t="s">
        <v>67</v>
      </c>
      <c r="B100" s="94" t="s">
        <v>32</v>
      </c>
      <c r="C100" s="95">
        <v>0</v>
      </c>
      <c r="D100" s="95">
        <v>0</v>
      </c>
      <c r="E100" s="95">
        <v>0</v>
      </c>
      <c r="F100" s="95">
        <v>0</v>
      </c>
      <c r="G100" s="95">
        <v>0</v>
      </c>
    </row>
    <row r="101" spans="1:7" ht="15" customHeight="1" x14ac:dyDescent="0.25">
      <c r="A101" s="50" t="s">
        <v>68</v>
      </c>
      <c r="B101" s="94" t="s">
        <v>33</v>
      </c>
      <c r="C101" s="95">
        <v>66134.600000000006</v>
      </c>
      <c r="D101" s="95">
        <v>25000</v>
      </c>
      <c r="E101" s="95">
        <v>0</v>
      </c>
      <c r="F101" s="95">
        <v>0</v>
      </c>
      <c r="G101" s="95">
        <v>0</v>
      </c>
    </row>
    <row r="102" spans="1:7" ht="25.5" customHeight="1" x14ac:dyDescent="0.25">
      <c r="A102" s="50" t="s">
        <v>72</v>
      </c>
      <c r="B102" s="94" t="s">
        <v>34</v>
      </c>
      <c r="C102" s="95">
        <v>0</v>
      </c>
      <c r="D102" s="95">
        <v>3000</v>
      </c>
      <c r="E102" s="95">
        <v>0</v>
      </c>
      <c r="F102" s="95">
        <v>0</v>
      </c>
      <c r="G102" s="95">
        <v>0</v>
      </c>
    </row>
    <row r="103" spans="1:7" ht="27.75" customHeight="1" x14ac:dyDescent="0.25">
      <c r="A103" s="50" t="s">
        <v>74</v>
      </c>
      <c r="B103" s="94" t="s">
        <v>79</v>
      </c>
      <c r="C103" s="95">
        <v>0</v>
      </c>
      <c r="D103" s="95">
        <v>3000</v>
      </c>
      <c r="E103" s="95">
        <v>0</v>
      </c>
      <c r="F103" s="95">
        <v>0</v>
      </c>
      <c r="G103" s="95">
        <v>0</v>
      </c>
    </row>
    <row r="104" spans="1:7" ht="30" customHeight="1" x14ac:dyDescent="0.25">
      <c r="A104" s="50" t="s">
        <v>75</v>
      </c>
      <c r="B104" s="94" t="s">
        <v>80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</row>
    <row r="105" spans="1:7" ht="30" customHeight="1" x14ac:dyDescent="0.25">
      <c r="A105" s="139">
        <v>9</v>
      </c>
      <c r="B105" s="36" t="s">
        <v>81</v>
      </c>
      <c r="C105" s="140">
        <v>336.15</v>
      </c>
      <c r="D105" s="95">
        <v>0</v>
      </c>
      <c r="E105" s="95">
        <v>0</v>
      </c>
      <c r="F105" s="95">
        <v>0</v>
      </c>
      <c r="G105" s="95">
        <v>0</v>
      </c>
    </row>
    <row r="106" spans="1:7" ht="30" customHeight="1" x14ac:dyDescent="0.25">
      <c r="A106" s="139">
        <v>92</v>
      </c>
      <c r="B106" s="36" t="s">
        <v>82</v>
      </c>
      <c r="C106" s="140">
        <v>336.15</v>
      </c>
      <c r="D106" s="95">
        <v>0</v>
      </c>
      <c r="E106" s="95">
        <v>0</v>
      </c>
      <c r="F106" s="95">
        <v>0</v>
      </c>
      <c r="G106" s="95">
        <v>0</v>
      </c>
    </row>
    <row r="107" spans="1:7" ht="15" customHeight="1" x14ac:dyDescent="0.25">
      <c r="A107" s="122" t="s">
        <v>129</v>
      </c>
      <c r="B107" s="123" t="s">
        <v>127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</row>
    <row r="108" spans="1:7" ht="15" customHeight="1" x14ac:dyDescent="0.25">
      <c r="A108" s="122" t="s">
        <v>129</v>
      </c>
      <c r="B108" s="123" t="s">
        <v>128</v>
      </c>
      <c r="C108" s="113">
        <v>0</v>
      </c>
      <c r="D108" s="113">
        <v>0</v>
      </c>
      <c r="E108" s="113">
        <v>1950</v>
      </c>
      <c r="F108" s="113">
        <v>1950</v>
      </c>
      <c r="G108" s="113">
        <v>1950</v>
      </c>
    </row>
    <row r="109" spans="1:7" ht="15" customHeight="1" x14ac:dyDescent="0.25">
      <c r="A109" s="50" t="s">
        <v>158</v>
      </c>
      <c r="B109" s="94" t="s">
        <v>31</v>
      </c>
      <c r="C109" s="126">
        <v>0</v>
      </c>
      <c r="D109" s="95">
        <v>0</v>
      </c>
      <c r="E109" s="95">
        <v>1650</v>
      </c>
      <c r="F109" s="95">
        <v>1650</v>
      </c>
      <c r="G109" s="95">
        <v>1650</v>
      </c>
    </row>
    <row r="110" spans="1:7" ht="15" customHeight="1" x14ac:dyDescent="0.25">
      <c r="A110" s="50" t="s">
        <v>68</v>
      </c>
      <c r="B110" s="94" t="s">
        <v>33</v>
      </c>
      <c r="C110" s="95">
        <v>0</v>
      </c>
      <c r="D110" s="95">
        <v>0</v>
      </c>
      <c r="E110" s="95">
        <v>1650</v>
      </c>
      <c r="F110" s="95">
        <v>1650</v>
      </c>
      <c r="G110" s="95">
        <v>1650</v>
      </c>
    </row>
    <row r="111" spans="1:7" ht="27.75" customHeight="1" x14ac:dyDescent="0.25">
      <c r="A111" s="50" t="s">
        <v>72</v>
      </c>
      <c r="B111" s="94" t="s">
        <v>34</v>
      </c>
      <c r="C111" s="95">
        <v>0</v>
      </c>
      <c r="D111" s="95">
        <v>0</v>
      </c>
      <c r="E111" s="95">
        <v>300</v>
      </c>
      <c r="F111" s="95">
        <v>300</v>
      </c>
      <c r="G111" s="95">
        <v>300</v>
      </c>
    </row>
    <row r="112" spans="1:7" ht="28.5" customHeight="1" x14ac:dyDescent="0.25">
      <c r="A112" s="50" t="s">
        <v>73</v>
      </c>
      <c r="B112" s="94" t="s">
        <v>35</v>
      </c>
      <c r="C112" s="95">
        <v>0</v>
      </c>
      <c r="D112" s="95">
        <v>0</v>
      </c>
      <c r="E112" s="95">
        <v>0</v>
      </c>
      <c r="F112" s="95">
        <v>0</v>
      </c>
      <c r="G112" s="95">
        <v>0</v>
      </c>
    </row>
    <row r="113" spans="1:7" ht="27.75" customHeight="1" x14ac:dyDescent="0.25">
      <c r="A113" s="50" t="s">
        <v>74</v>
      </c>
      <c r="B113" s="94" t="s">
        <v>79</v>
      </c>
      <c r="C113" s="95">
        <v>0</v>
      </c>
      <c r="D113" s="95">
        <v>0</v>
      </c>
      <c r="E113" s="95">
        <v>300</v>
      </c>
      <c r="F113" s="95">
        <v>300</v>
      </c>
      <c r="G113" s="95">
        <v>300</v>
      </c>
    </row>
    <row r="114" spans="1:7" ht="15" customHeight="1" x14ac:dyDescent="0.25">
      <c r="A114" s="122" t="s">
        <v>130</v>
      </c>
      <c r="B114" s="123" t="s">
        <v>128</v>
      </c>
      <c r="C114" s="113">
        <v>2540</v>
      </c>
      <c r="D114" s="113">
        <v>5000</v>
      </c>
      <c r="E114" s="113">
        <v>0</v>
      </c>
      <c r="F114" s="113">
        <v>0</v>
      </c>
      <c r="G114" s="113">
        <v>0</v>
      </c>
    </row>
    <row r="115" spans="1:7" ht="15" customHeight="1" x14ac:dyDescent="0.25">
      <c r="A115" s="124" t="s">
        <v>158</v>
      </c>
      <c r="B115" s="125" t="s">
        <v>31</v>
      </c>
      <c r="C115" s="126">
        <v>2340</v>
      </c>
      <c r="D115" s="126">
        <v>3100</v>
      </c>
      <c r="E115" s="126">
        <v>0</v>
      </c>
      <c r="F115" s="126">
        <v>0</v>
      </c>
      <c r="G115" s="126">
        <v>0</v>
      </c>
    </row>
    <row r="116" spans="1:7" ht="15" customHeight="1" x14ac:dyDescent="0.25">
      <c r="A116" s="50" t="s">
        <v>68</v>
      </c>
      <c r="B116" s="94" t="s">
        <v>33</v>
      </c>
      <c r="C116" s="95">
        <v>2340</v>
      </c>
      <c r="D116" s="95">
        <v>3100</v>
      </c>
      <c r="E116" s="95">
        <v>0</v>
      </c>
      <c r="F116" s="95">
        <v>0</v>
      </c>
      <c r="G116" s="95">
        <v>0</v>
      </c>
    </row>
    <row r="117" spans="1:7" ht="15" customHeight="1" x14ac:dyDescent="0.25">
      <c r="A117" s="50" t="s">
        <v>72</v>
      </c>
      <c r="B117" s="94" t="s">
        <v>34</v>
      </c>
      <c r="C117" s="95">
        <v>200</v>
      </c>
      <c r="D117" s="95">
        <v>1900</v>
      </c>
      <c r="E117" s="95">
        <v>0</v>
      </c>
      <c r="F117" s="95">
        <v>0</v>
      </c>
      <c r="G117" s="95">
        <v>0</v>
      </c>
    </row>
    <row r="118" spans="1:7" ht="30" customHeight="1" x14ac:dyDescent="0.25">
      <c r="A118" s="50" t="s">
        <v>73</v>
      </c>
      <c r="B118" s="94" t="s">
        <v>35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</row>
    <row r="119" spans="1:7" ht="38.25" customHeight="1" x14ac:dyDescent="0.25">
      <c r="A119" s="50" t="s">
        <v>74</v>
      </c>
      <c r="B119" s="94" t="s">
        <v>79</v>
      </c>
      <c r="C119" s="95">
        <v>200</v>
      </c>
      <c r="D119" s="95">
        <v>1900</v>
      </c>
      <c r="E119" s="95">
        <v>0</v>
      </c>
      <c r="F119" s="95">
        <v>0</v>
      </c>
      <c r="G119" s="95">
        <v>0</v>
      </c>
    </row>
    <row r="120" spans="1:7" ht="30" x14ac:dyDescent="0.25">
      <c r="A120" s="120" t="s">
        <v>169</v>
      </c>
      <c r="B120" s="121" t="s">
        <v>170</v>
      </c>
      <c r="C120" s="109">
        <v>1307.78</v>
      </c>
      <c r="D120" s="109">
        <v>1500</v>
      </c>
      <c r="E120" s="109">
        <v>2665</v>
      </c>
      <c r="F120" s="109">
        <v>2665</v>
      </c>
      <c r="G120" s="109">
        <v>2665</v>
      </c>
    </row>
    <row r="121" spans="1:7" ht="15" customHeight="1" x14ac:dyDescent="0.25">
      <c r="A121" s="127" t="s">
        <v>97</v>
      </c>
      <c r="B121" s="123" t="s">
        <v>96</v>
      </c>
      <c r="C121" s="113">
        <v>1287.78</v>
      </c>
      <c r="D121" s="113">
        <v>1500</v>
      </c>
      <c r="E121" s="113">
        <v>2665</v>
      </c>
      <c r="F121" s="113">
        <v>2665</v>
      </c>
      <c r="G121" s="113">
        <v>2665</v>
      </c>
    </row>
    <row r="122" spans="1:7" ht="15" customHeight="1" x14ac:dyDescent="0.25">
      <c r="A122" s="50" t="s">
        <v>158</v>
      </c>
      <c r="B122" s="94" t="s">
        <v>31</v>
      </c>
      <c r="C122" s="95">
        <v>1287.78</v>
      </c>
      <c r="D122" s="95">
        <v>1500</v>
      </c>
      <c r="E122" s="95">
        <v>2000</v>
      </c>
      <c r="F122" s="95">
        <v>2000</v>
      </c>
      <c r="G122" s="95">
        <v>2000</v>
      </c>
    </row>
    <row r="123" spans="1:7" ht="15" customHeight="1" x14ac:dyDescent="0.25">
      <c r="A123" s="50" t="s">
        <v>68</v>
      </c>
      <c r="B123" s="94" t="s">
        <v>33</v>
      </c>
      <c r="C123" s="95">
        <v>1287.78</v>
      </c>
      <c r="D123" s="95">
        <v>1500</v>
      </c>
      <c r="E123" s="95">
        <v>2000</v>
      </c>
      <c r="F123" s="95">
        <v>2000</v>
      </c>
      <c r="G123" s="95">
        <v>2000</v>
      </c>
    </row>
    <row r="124" spans="1:7" ht="30.75" customHeight="1" x14ac:dyDescent="0.25">
      <c r="A124" s="50" t="s">
        <v>72</v>
      </c>
      <c r="B124" s="94" t="s">
        <v>34</v>
      </c>
      <c r="C124" s="95">
        <v>0</v>
      </c>
      <c r="D124" s="95">
        <v>0</v>
      </c>
      <c r="E124" s="95">
        <v>665</v>
      </c>
      <c r="F124" s="95">
        <v>665</v>
      </c>
      <c r="G124" s="95">
        <v>665</v>
      </c>
    </row>
    <row r="125" spans="1:7" ht="27.75" customHeight="1" x14ac:dyDescent="0.25">
      <c r="A125" s="50" t="s">
        <v>74</v>
      </c>
      <c r="B125" s="94" t="s">
        <v>79</v>
      </c>
      <c r="C125" s="95">
        <v>0</v>
      </c>
      <c r="D125" s="95">
        <v>0</v>
      </c>
      <c r="E125" s="95">
        <v>665</v>
      </c>
      <c r="F125" s="95">
        <v>665</v>
      </c>
      <c r="G125" s="95">
        <v>665</v>
      </c>
    </row>
    <row r="126" spans="1:7" ht="30" customHeight="1" x14ac:dyDescent="0.25">
      <c r="A126" s="139">
        <v>9</v>
      </c>
      <c r="B126" s="36" t="s">
        <v>81</v>
      </c>
      <c r="C126" s="140">
        <v>20</v>
      </c>
      <c r="D126" s="95">
        <v>0</v>
      </c>
      <c r="E126" s="95">
        <v>0</v>
      </c>
      <c r="F126" s="95">
        <v>0</v>
      </c>
      <c r="G126" s="95">
        <v>0</v>
      </c>
    </row>
    <row r="127" spans="1:7" ht="30" customHeight="1" x14ac:dyDescent="0.25">
      <c r="A127" s="139">
        <v>92</v>
      </c>
      <c r="B127" s="36" t="s">
        <v>82</v>
      </c>
      <c r="C127" s="140">
        <v>20</v>
      </c>
      <c r="D127" s="95">
        <v>0</v>
      </c>
      <c r="E127" s="95">
        <v>0</v>
      </c>
      <c r="F127" s="95">
        <v>0</v>
      </c>
      <c r="G127" s="95">
        <v>0</v>
      </c>
    </row>
    <row r="128" spans="1:7" x14ac:dyDescent="0.25">
      <c r="A128" s="120" t="s">
        <v>171</v>
      </c>
      <c r="B128" s="121" t="s">
        <v>172</v>
      </c>
      <c r="C128" s="109">
        <v>10</v>
      </c>
      <c r="D128" s="109">
        <v>0</v>
      </c>
      <c r="E128" s="109">
        <v>0</v>
      </c>
      <c r="F128" s="109">
        <v>0</v>
      </c>
      <c r="G128" s="109">
        <v>0</v>
      </c>
    </row>
    <row r="129" spans="1:7" ht="15" customHeight="1" x14ac:dyDescent="0.25">
      <c r="A129" s="127" t="s">
        <v>97</v>
      </c>
      <c r="B129" s="123" t="s">
        <v>96</v>
      </c>
      <c r="C129" s="113">
        <v>10</v>
      </c>
      <c r="D129" s="113">
        <v>0</v>
      </c>
      <c r="E129" s="113">
        <v>0</v>
      </c>
      <c r="F129" s="113">
        <v>0</v>
      </c>
      <c r="G129" s="113">
        <v>0</v>
      </c>
    </row>
    <row r="130" spans="1:7" ht="15" customHeight="1" x14ac:dyDescent="0.25">
      <c r="A130" s="50" t="s">
        <v>158</v>
      </c>
      <c r="B130" s="94" t="s">
        <v>31</v>
      </c>
      <c r="C130" s="95">
        <v>10</v>
      </c>
      <c r="D130" s="95">
        <v>0</v>
      </c>
      <c r="E130" s="95">
        <v>0</v>
      </c>
      <c r="F130" s="95">
        <v>0</v>
      </c>
      <c r="G130" s="95">
        <v>0</v>
      </c>
    </row>
    <row r="131" spans="1:7" ht="15" customHeight="1" x14ac:dyDescent="0.25">
      <c r="A131" s="50" t="s">
        <v>68</v>
      </c>
      <c r="B131" s="94" t="s">
        <v>33</v>
      </c>
      <c r="C131" s="95">
        <v>10</v>
      </c>
      <c r="D131" s="95">
        <v>0</v>
      </c>
      <c r="E131" s="95">
        <v>0</v>
      </c>
      <c r="F131" s="95">
        <v>0</v>
      </c>
      <c r="G131" s="95">
        <v>0</v>
      </c>
    </row>
    <row r="132" spans="1:7" ht="30" x14ac:dyDescent="0.25">
      <c r="A132" s="120" t="s">
        <v>173</v>
      </c>
      <c r="B132" s="121" t="s">
        <v>174</v>
      </c>
      <c r="C132" s="109">
        <v>143.19999999999999</v>
      </c>
      <c r="D132" s="109">
        <v>275</v>
      </c>
      <c r="E132" s="109">
        <v>300</v>
      </c>
      <c r="F132" s="109">
        <v>300</v>
      </c>
      <c r="G132" s="109">
        <v>300</v>
      </c>
    </row>
    <row r="133" spans="1:7" ht="15" customHeight="1" x14ac:dyDescent="0.25">
      <c r="A133" s="127" t="s">
        <v>97</v>
      </c>
      <c r="B133" s="123" t="s">
        <v>96</v>
      </c>
      <c r="C133" s="113">
        <v>143.19999999999999</v>
      </c>
      <c r="D133" s="113">
        <v>275</v>
      </c>
      <c r="E133" s="113">
        <v>300</v>
      </c>
      <c r="F133" s="113">
        <v>300</v>
      </c>
      <c r="G133" s="113">
        <v>300</v>
      </c>
    </row>
    <row r="134" spans="1:7" ht="15" customHeight="1" x14ac:dyDescent="0.25">
      <c r="A134" s="50" t="s">
        <v>158</v>
      </c>
      <c r="B134" s="94" t="s">
        <v>31</v>
      </c>
      <c r="C134" s="95">
        <v>143.19999999999999</v>
      </c>
      <c r="D134" s="95">
        <v>275</v>
      </c>
      <c r="E134" s="95">
        <v>300</v>
      </c>
      <c r="F134" s="95">
        <v>300</v>
      </c>
      <c r="G134" s="95">
        <v>300</v>
      </c>
    </row>
    <row r="135" spans="1:7" ht="15" customHeight="1" x14ac:dyDescent="0.25">
      <c r="A135" s="50" t="s">
        <v>68</v>
      </c>
      <c r="B135" s="94" t="s">
        <v>33</v>
      </c>
      <c r="C135" s="95">
        <v>143.19999999999999</v>
      </c>
      <c r="D135" s="95">
        <v>275</v>
      </c>
      <c r="E135" s="95">
        <v>300</v>
      </c>
      <c r="F135" s="95">
        <v>300</v>
      </c>
      <c r="G135" s="95">
        <v>300</v>
      </c>
    </row>
    <row r="136" spans="1:7" ht="30" x14ac:dyDescent="0.25">
      <c r="A136" s="120" t="s">
        <v>175</v>
      </c>
      <c r="B136" s="121" t="s">
        <v>176</v>
      </c>
      <c r="C136" s="109">
        <v>18601</v>
      </c>
      <c r="D136" s="109">
        <v>13750</v>
      </c>
      <c r="E136" s="109">
        <v>15050</v>
      </c>
      <c r="F136" s="109">
        <v>15050</v>
      </c>
      <c r="G136" s="109">
        <v>15050</v>
      </c>
    </row>
    <row r="137" spans="1:7" ht="15" customHeight="1" x14ac:dyDescent="0.25">
      <c r="A137" s="127" t="s">
        <v>97</v>
      </c>
      <c r="B137" s="123" t="s">
        <v>96</v>
      </c>
      <c r="C137" s="113">
        <v>18601</v>
      </c>
      <c r="D137" s="113">
        <v>13750</v>
      </c>
      <c r="E137" s="113">
        <v>15050</v>
      </c>
      <c r="F137" s="113">
        <v>15050</v>
      </c>
      <c r="G137" s="113">
        <v>15050</v>
      </c>
    </row>
    <row r="138" spans="1:7" ht="15" customHeight="1" x14ac:dyDescent="0.25">
      <c r="A138" s="50" t="s">
        <v>158</v>
      </c>
      <c r="B138" s="94" t="s">
        <v>31</v>
      </c>
      <c r="C138" s="95">
        <v>4792</v>
      </c>
      <c r="D138" s="95">
        <v>10250</v>
      </c>
      <c r="E138" s="95">
        <v>11550</v>
      </c>
      <c r="F138" s="95">
        <v>11550</v>
      </c>
      <c r="G138" s="95">
        <v>11550</v>
      </c>
    </row>
    <row r="139" spans="1:7" ht="15" customHeight="1" x14ac:dyDescent="0.25">
      <c r="A139" s="50" t="s">
        <v>68</v>
      </c>
      <c r="B139" s="94" t="s">
        <v>33</v>
      </c>
      <c r="C139" s="95">
        <v>4792</v>
      </c>
      <c r="D139" s="95">
        <v>10250</v>
      </c>
      <c r="E139" s="95">
        <v>11550</v>
      </c>
      <c r="F139" s="95">
        <v>11550</v>
      </c>
      <c r="G139" s="95">
        <v>11550</v>
      </c>
    </row>
    <row r="140" spans="1:7" ht="33.75" customHeight="1" x14ac:dyDescent="0.25">
      <c r="A140" s="50" t="s">
        <v>72</v>
      </c>
      <c r="B140" s="94" t="s">
        <v>34</v>
      </c>
      <c r="C140" s="95">
        <v>13809</v>
      </c>
      <c r="D140" s="95">
        <v>3500</v>
      </c>
      <c r="E140" s="95">
        <v>3500</v>
      </c>
      <c r="F140" s="95">
        <v>3500</v>
      </c>
      <c r="G140" s="95">
        <v>3500</v>
      </c>
    </row>
    <row r="141" spans="1:7" ht="33" customHeight="1" x14ac:dyDescent="0.25">
      <c r="A141" s="50" t="s">
        <v>74</v>
      </c>
      <c r="B141" s="94" t="s">
        <v>79</v>
      </c>
      <c r="C141" s="95">
        <v>13809</v>
      </c>
      <c r="D141" s="95">
        <v>3500</v>
      </c>
      <c r="E141" s="95">
        <v>3500</v>
      </c>
      <c r="F141" s="95">
        <v>3500</v>
      </c>
      <c r="G141" s="95">
        <v>3500</v>
      </c>
    </row>
  </sheetData>
  <mergeCells count="1">
    <mergeCell ref="A2:G2"/>
  </mergeCells>
  <pageMargins left="0.7" right="0.7" top="0.75" bottom="0.75" header="0.3" footer="0.3"/>
  <pageSetup paperSize="9" scale="70" fitToHeight="0" orientation="landscape" horizontalDpi="4294967293" r:id="rId1"/>
  <rowBreaks count="3" manualBreakCount="3">
    <brk id="67" max="6" man="1"/>
    <brk id="96" max="6" man="1"/>
    <brk id="12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75FA-4B4C-473C-9C63-4D73CC8B5DD2}">
  <dimension ref="A1:M769"/>
  <sheetViews>
    <sheetView workbookViewId="0">
      <selection activeCell="C14" sqref="C14"/>
    </sheetView>
  </sheetViews>
  <sheetFormatPr defaultRowHeight="15" x14ac:dyDescent="0.25"/>
  <cols>
    <col min="1" max="1" width="10.7109375" style="160" customWidth="1"/>
    <col min="2" max="2" width="9.42578125" style="160" customWidth="1"/>
    <col min="3" max="3" width="49.5703125" style="161" customWidth="1"/>
    <col min="4" max="4" width="13.140625" style="160" customWidth="1"/>
    <col min="5" max="5" width="15.85546875" style="160" customWidth="1"/>
    <col min="6" max="6" width="13.42578125" style="160" customWidth="1"/>
    <col min="7" max="7" width="13.140625" style="162" customWidth="1"/>
    <col min="8" max="8" width="21.140625" style="162" customWidth="1"/>
    <col min="9" max="9" width="9.140625" style="162"/>
    <col min="10" max="10" width="29" style="162" customWidth="1"/>
    <col min="11" max="13" width="9.140625" style="162"/>
  </cols>
  <sheetData>
    <row r="1" spans="1:6" ht="15.75" x14ac:dyDescent="0.25">
      <c r="A1" s="158" t="s">
        <v>183</v>
      </c>
      <c r="B1" s="159"/>
      <c r="C1" s="160"/>
      <c r="D1" s="161" t="s">
        <v>184</v>
      </c>
      <c r="E1" s="161"/>
    </row>
    <row r="2" spans="1:6" ht="15.75" x14ac:dyDescent="0.25">
      <c r="A2" s="158" t="s">
        <v>185</v>
      </c>
      <c r="B2" s="159"/>
      <c r="C2" s="160"/>
      <c r="D2" s="161" t="s">
        <v>186</v>
      </c>
      <c r="E2" s="161"/>
    </row>
    <row r="3" spans="1:6" ht="15.75" x14ac:dyDescent="0.25">
      <c r="A3" s="158" t="s">
        <v>187</v>
      </c>
      <c r="B3" s="159"/>
      <c r="C3" s="160"/>
      <c r="D3" s="161" t="s">
        <v>188</v>
      </c>
      <c r="E3" s="161"/>
    </row>
    <row r="4" spans="1:6" ht="15.75" x14ac:dyDescent="0.25">
      <c r="A4" s="158" t="s">
        <v>189</v>
      </c>
      <c r="B4" s="159"/>
      <c r="C4" s="160"/>
      <c r="D4" s="161" t="s">
        <v>190</v>
      </c>
      <c r="E4" s="161"/>
    </row>
    <row r="5" spans="1:6" x14ac:dyDescent="0.25">
      <c r="A5" s="159"/>
      <c r="B5" s="159"/>
      <c r="C5" s="160"/>
      <c r="D5" s="161" t="s">
        <v>191</v>
      </c>
      <c r="E5" s="161"/>
    </row>
    <row r="6" spans="1:6" ht="15.75" x14ac:dyDescent="0.25">
      <c r="A6" s="163" t="s">
        <v>192</v>
      </c>
      <c r="B6" s="164" t="s">
        <v>193</v>
      </c>
      <c r="C6" s="160"/>
      <c r="D6" s="161" t="s">
        <v>194</v>
      </c>
      <c r="E6" s="161"/>
      <c r="F6" s="161"/>
    </row>
    <row r="7" spans="1:6" ht="15.75" x14ac:dyDescent="0.25">
      <c r="A7" s="163" t="s">
        <v>195</v>
      </c>
      <c r="B7" s="165" t="s">
        <v>196</v>
      </c>
      <c r="D7" s="166" t="s">
        <v>86</v>
      </c>
      <c r="E7" s="167" t="s">
        <v>90</v>
      </c>
      <c r="F7" s="161"/>
    </row>
    <row r="8" spans="1:6" ht="15.75" x14ac:dyDescent="0.25">
      <c r="A8" s="163"/>
      <c r="B8" s="165"/>
      <c r="D8" s="166" t="s">
        <v>88</v>
      </c>
      <c r="E8" s="167" t="s">
        <v>91</v>
      </c>
      <c r="F8" s="161"/>
    </row>
    <row r="9" spans="1:6" ht="15.75" x14ac:dyDescent="0.25">
      <c r="A9" s="163"/>
      <c r="B9" s="165"/>
      <c r="D9" s="161" t="s">
        <v>197</v>
      </c>
      <c r="E9" s="161"/>
      <c r="F9" s="161" t="s">
        <v>198</v>
      </c>
    </row>
    <row r="10" spans="1:6" ht="15.75" x14ac:dyDescent="0.25">
      <c r="A10" s="163"/>
      <c r="B10" s="165"/>
      <c r="D10" s="161"/>
      <c r="E10" s="161"/>
      <c r="F10" s="161" t="s">
        <v>199</v>
      </c>
    </row>
    <row r="11" spans="1:6" ht="15.75" x14ac:dyDescent="0.25">
      <c r="A11" s="163"/>
      <c r="B11" s="165"/>
    </row>
    <row r="12" spans="1:6" ht="15.75" x14ac:dyDescent="0.25">
      <c r="A12" s="163"/>
      <c r="F12" s="161"/>
    </row>
    <row r="13" spans="1:6" ht="30.75" customHeight="1" x14ac:dyDescent="0.3">
      <c r="A13" s="168"/>
      <c r="C13" s="303" t="s">
        <v>200</v>
      </c>
      <c r="D13" s="303"/>
      <c r="F13" s="164"/>
    </row>
    <row r="14" spans="1:6" ht="19.5" x14ac:dyDescent="0.3">
      <c r="A14" s="168"/>
      <c r="C14" s="159"/>
    </row>
    <row r="15" spans="1:6" ht="36.75" x14ac:dyDescent="0.25">
      <c r="A15" s="169" t="s">
        <v>201</v>
      </c>
      <c r="B15" s="304" t="s">
        <v>202</v>
      </c>
      <c r="C15" s="304"/>
      <c r="D15" s="170">
        <v>20950883747</v>
      </c>
      <c r="E15" s="170"/>
    </row>
    <row r="16" spans="1:6" ht="15" customHeight="1" x14ac:dyDescent="0.25">
      <c r="A16" s="305" t="s">
        <v>203</v>
      </c>
      <c r="B16" s="305" t="s">
        <v>204</v>
      </c>
      <c r="C16" s="305" t="s">
        <v>205</v>
      </c>
      <c r="D16" s="306" t="s">
        <v>206</v>
      </c>
      <c r="E16" s="293" t="s">
        <v>207</v>
      </c>
      <c r="F16" s="293" t="s">
        <v>208</v>
      </c>
    </row>
    <row r="17" spans="1:6" ht="30" customHeight="1" x14ac:dyDescent="0.25">
      <c r="A17" s="305"/>
      <c r="B17" s="305"/>
      <c r="C17" s="305"/>
      <c r="D17" s="306"/>
      <c r="E17" s="293"/>
      <c r="F17" s="293"/>
    </row>
    <row r="18" spans="1:6" x14ac:dyDescent="0.25">
      <c r="A18" s="171"/>
      <c r="B18" s="172" t="s">
        <v>209</v>
      </c>
      <c r="C18" s="171" t="s">
        <v>210</v>
      </c>
      <c r="D18" s="173">
        <f>D19+D20</f>
        <v>1935916.28</v>
      </c>
      <c r="E18" s="173">
        <f t="shared" ref="E18:F18" si="0">E19+E20</f>
        <v>2035916.28</v>
      </c>
      <c r="F18" s="173">
        <f t="shared" si="0"/>
        <v>2135916.2800000003</v>
      </c>
    </row>
    <row r="19" spans="1:6" x14ac:dyDescent="0.25">
      <c r="A19" s="294" t="s">
        <v>211</v>
      </c>
      <c r="B19" s="294"/>
      <c r="C19" s="294"/>
      <c r="D19" s="173">
        <f>D21+D29</f>
        <v>154751.28000000003</v>
      </c>
      <c r="E19" s="173">
        <f t="shared" ref="E19:F19" si="1">E21+E29</f>
        <v>154751.28000000003</v>
      </c>
      <c r="F19" s="173">
        <f t="shared" si="1"/>
        <v>154751.28000000003</v>
      </c>
    </row>
    <row r="20" spans="1:6" x14ac:dyDescent="0.25">
      <c r="A20" s="294" t="s">
        <v>212</v>
      </c>
      <c r="B20" s="294"/>
      <c r="C20" s="294"/>
      <c r="D20" s="173">
        <f>D45</f>
        <v>1781165</v>
      </c>
      <c r="E20" s="173">
        <f t="shared" ref="E20:F20" si="2">E45</f>
        <v>1881165</v>
      </c>
      <c r="F20" s="173">
        <f t="shared" si="2"/>
        <v>1981165</v>
      </c>
    </row>
    <row r="21" spans="1:6" ht="15" customHeight="1" x14ac:dyDescent="0.25">
      <c r="A21" s="174" t="s">
        <v>137</v>
      </c>
      <c r="B21" s="175"/>
      <c r="C21" s="175" t="s">
        <v>213</v>
      </c>
      <c r="D21" s="176">
        <v>134373.78000000003</v>
      </c>
      <c r="E21" s="176">
        <v>134373.78000000003</v>
      </c>
      <c r="F21" s="176">
        <v>134373.78000000003</v>
      </c>
    </row>
    <row r="22" spans="1:6" ht="15" customHeight="1" x14ac:dyDescent="0.25">
      <c r="A22" s="177"/>
      <c r="B22" s="178">
        <v>6</v>
      </c>
      <c r="C22" s="179" t="s">
        <v>25</v>
      </c>
      <c r="D22" s="180">
        <v>134373.78000000003</v>
      </c>
      <c r="E22" s="180">
        <v>134373.78000000003</v>
      </c>
      <c r="F22" s="180">
        <v>134373.78000000003</v>
      </c>
    </row>
    <row r="23" spans="1:6" ht="32.25" customHeight="1" x14ac:dyDescent="0.25">
      <c r="A23" s="177"/>
      <c r="B23" s="178">
        <v>67</v>
      </c>
      <c r="C23" s="181" t="s">
        <v>65</v>
      </c>
      <c r="D23" s="180">
        <v>134373.78000000003</v>
      </c>
      <c r="E23" s="180">
        <v>134373.78000000003</v>
      </c>
      <c r="F23" s="180">
        <v>134373.78000000003</v>
      </c>
    </row>
    <row r="24" spans="1:6" ht="30" x14ac:dyDescent="0.25">
      <c r="A24" s="177"/>
      <c r="B24" s="178">
        <v>671</v>
      </c>
      <c r="C24" s="181" t="s">
        <v>214</v>
      </c>
      <c r="D24" s="180">
        <v>134373.78000000003</v>
      </c>
      <c r="E24" s="180">
        <v>134373.78000000003</v>
      </c>
      <c r="F24" s="180">
        <v>134373.78000000003</v>
      </c>
    </row>
    <row r="25" spans="1:6" ht="27.75" customHeight="1" x14ac:dyDescent="0.25">
      <c r="A25" s="177"/>
      <c r="B25" s="178">
        <v>6711</v>
      </c>
      <c r="C25" s="181" t="s">
        <v>215</v>
      </c>
      <c r="D25" s="182">
        <v>131373.78</v>
      </c>
      <c r="E25" s="182">
        <v>131373.78</v>
      </c>
      <c r="F25" s="182">
        <v>131373.78</v>
      </c>
    </row>
    <row r="26" spans="1:6" ht="30" x14ac:dyDescent="0.25">
      <c r="A26" s="183"/>
      <c r="B26" s="184">
        <v>671110</v>
      </c>
      <c r="C26" s="185" t="s">
        <v>216</v>
      </c>
      <c r="D26" s="186">
        <v>131373.78</v>
      </c>
      <c r="E26" s="186">
        <v>131373.78</v>
      </c>
      <c r="F26" s="186">
        <v>131373.78</v>
      </c>
    </row>
    <row r="27" spans="1:6" ht="30" x14ac:dyDescent="0.25">
      <c r="A27" s="183"/>
      <c r="B27" s="177">
        <v>6712</v>
      </c>
      <c r="C27" s="181" t="s">
        <v>217</v>
      </c>
      <c r="D27" s="182">
        <v>3000</v>
      </c>
      <c r="E27" s="182">
        <v>3000</v>
      </c>
      <c r="F27" s="182">
        <v>3000</v>
      </c>
    </row>
    <row r="28" spans="1:6" x14ac:dyDescent="0.25">
      <c r="A28" s="183"/>
      <c r="B28" s="184">
        <v>671210</v>
      </c>
      <c r="C28" s="185" t="s">
        <v>218</v>
      </c>
      <c r="D28" s="186">
        <v>3000</v>
      </c>
      <c r="E28" s="186">
        <v>3000</v>
      </c>
      <c r="F28" s="186">
        <v>3000</v>
      </c>
    </row>
    <row r="29" spans="1:6" ht="15" customHeight="1" x14ac:dyDescent="0.25">
      <c r="A29" s="174" t="s">
        <v>97</v>
      </c>
      <c r="B29" s="187"/>
      <c r="C29" s="187" t="s">
        <v>219</v>
      </c>
      <c r="D29" s="188">
        <f>D30</f>
        <v>20377.5</v>
      </c>
      <c r="E29" s="188">
        <f t="shared" ref="E29:F31" si="3">E30</f>
        <v>20377.5</v>
      </c>
      <c r="F29" s="188">
        <f t="shared" si="3"/>
        <v>20377.5</v>
      </c>
    </row>
    <row r="30" spans="1:6" ht="15" customHeight="1" x14ac:dyDescent="0.25">
      <c r="A30" s="177"/>
      <c r="B30" s="178">
        <v>6</v>
      </c>
      <c r="C30" s="179" t="s">
        <v>25</v>
      </c>
      <c r="D30" s="180">
        <f>D31</f>
        <v>20377.5</v>
      </c>
      <c r="E30" s="180">
        <f t="shared" si="3"/>
        <v>20377.5</v>
      </c>
      <c r="F30" s="180">
        <f t="shared" si="3"/>
        <v>20377.5</v>
      </c>
    </row>
    <row r="31" spans="1:6" ht="32.25" customHeight="1" x14ac:dyDescent="0.25">
      <c r="A31" s="177"/>
      <c r="B31" s="178">
        <v>67</v>
      </c>
      <c r="C31" s="181" t="s">
        <v>65</v>
      </c>
      <c r="D31" s="180">
        <f>D32</f>
        <v>20377.5</v>
      </c>
      <c r="E31" s="180">
        <f t="shared" si="3"/>
        <v>20377.5</v>
      </c>
      <c r="F31" s="180">
        <f t="shared" si="3"/>
        <v>20377.5</v>
      </c>
    </row>
    <row r="32" spans="1:6" ht="30" x14ac:dyDescent="0.25">
      <c r="A32" s="177"/>
      <c r="B32" s="178">
        <v>671</v>
      </c>
      <c r="C32" s="181" t="s">
        <v>214</v>
      </c>
      <c r="D32" s="180">
        <f>D33+D38</f>
        <v>20377.5</v>
      </c>
      <c r="E32" s="180">
        <f t="shared" ref="E32:F32" si="4">E33+E38</f>
        <v>20377.5</v>
      </c>
      <c r="F32" s="180">
        <f t="shared" si="4"/>
        <v>20377.5</v>
      </c>
    </row>
    <row r="33" spans="1:6" ht="25.5" customHeight="1" x14ac:dyDescent="0.25">
      <c r="A33" s="177"/>
      <c r="B33" s="178">
        <v>6711</v>
      </c>
      <c r="C33" s="181" t="s">
        <v>215</v>
      </c>
      <c r="D33" s="180">
        <f>D34+D35+D36+D37</f>
        <v>16212.5</v>
      </c>
      <c r="E33" s="180">
        <f t="shared" ref="E33:F33" si="5">E34+E35+E36+E37</f>
        <v>16212.5</v>
      </c>
      <c r="F33" s="180">
        <f t="shared" si="5"/>
        <v>16212.5</v>
      </c>
    </row>
    <row r="34" spans="1:6" x14ac:dyDescent="0.25">
      <c r="A34" s="183"/>
      <c r="B34" s="189">
        <v>671111</v>
      </c>
      <c r="C34" s="190" t="s">
        <v>220</v>
      </c>
      <c r="D34" s="186">
        <v>9800</v>
      </c>
      <c r="E34" s="186">
        <v>9800</v>
      </c>
      <c r="F34" s="186">
        <v>9800</v>
      </c>
    </row>
    <row r="35" spans="1:6" x14ac:dyDescent="0.25">
      <c r="A35" s="183"/>
      <c r="B35" s="189">
        <v>671112</v>
      </c>
      <c r="C35" s="190" t="s">
        <v>221</v>
      </c>
      <c r="D35" s="186">
        <v>2050</v>
      </c>
      <c r="E35" s="186">
        <v>2050</v>
      </c>
      <c r="F35" s="186">
        <v>2050</v>
      </c>
    </row>
    <row r="36" spans="1:6" x14ac:dyDescent="0.25">
      <c r="A36" s="183"/>
      <c r="B36" s="189">
        <v>671113</v>
      </c>
      <c r="C36" s="190" t="s">
        <v>222</v>
      </c>
      <c r="D36" s="186">
        <f>2242.5+120</f>
        <v>2362.5</v>
      </c>
      <c r="E36" s="186">
        <v>2362.5</v>
      </c>
      <c r="F36" s="186">
        <v>2362.5</v>
      </c>
    </row>
    <row r="37" spans="1:6" x14ac:dyDescent="0.25">
      <c r="A37" s="183"/>
      <c r="B37" s="189">
        <v>671119</v>
      </c>
      <c r="C37" s="190" t="s">
        <v>223</v>
      </c>
      <c r="D37" s="186">
        <v>2000</v>
      </c>
      <c r="E37" s="186">
        <v>2000</v>
      </c>
      <c r="F37" s="186">
        <v>2000</v>
      </c>
    </row>
    <row r="38" spans="1:6" ht="30" x14ac:dyDescent="0.25">
      <c r="A38" s="183"/>
      <c r="B38" s="177">
        <v>6712</v>
      </c>
      <c r="C38" s="181" t="s">
        <v>217</v>
      </c>
      <c r="D38" s="182">
        <f>D39</f>
        <v>4165</v>
      </c>
      <c r="E38" s="182">
        <f t="shared" ref="E38:F38" si="6">E39</f>
        <v>4165</v>
      </c>
      <c r="F38" s="182">
        <f t="shared" si="6"/>
        <v>4165</v>
      </c>
    </row>
    <row r="39" spans="1:6" x14ac:dyDescent="0.25">
      <c r="A39" s="191"/>
      <c r="B39" s="189">
        <v>671211</v>
      </c>
      <c r="C39" s="190" t="s">
        <v>224</v>
      </c>
      <c r="D39" s="186">
        <v>4165</v>
      </c>
      <c r="E39" s="186">
        <v>4165</v>
      </c>
      <c r="F39" s="186">
        <v>4165</v>
      </c>
    </row>
    <row r="40" spans="1:6" x14ac:dyDescent="0.25">
      <c r="A40" s="192"/>
      <c r="B40" s="193">
        <v>9</v>
      </c>
      <c r="C40" s="179" t="s">
        <v>81</v>
      </c>
      <c r="D40" s="194">
        <v>0</v>
      </c>
      <c r="E40" s="194">
        <v>0</v>
      </c>
      <c r="F40" s="194">
        <v>0</v>
      </c>
    </row>
    <row r="41" spans="1:6" x14ac:dyDescent="0.25">
      <c r="A41" s="192"/>
      <c r="B41" s="193">
        <v>92</v>
      </c>
      <c r="C41" s="179" t="s">
        <v>82</v>
      </c>
      <c r="D41" s="194">
        <v>0</v>
      </c>
      <c r="E41" s="194">
        <v>0</v>
      </c>
      <c r="F41" s="194">
        <v>0</v>
      </c>
    </row>
    <row r="42" spans="1:6" x14ac:dyDescent="0.25">
      <c r="A42" s="192"/>
      <c r="B42" s="193">
        <v>922</v>
      </c>
      <c r="C42" s="179" t="s">
        <v>225</v>
      </c>
      <c r="D42" s="194">
        <v>0</v>
      </c>
      <c r="E42" s="194">
        <v>0</v>
      </c>
      <c r="F42" s="194">
        <v>0</v>
      </c>
    </row>
    <row r="43" spans="1:6" x14ac:dyDescent="0.25">
      <c r="A43" s="192"/>
      <c r="B43" s="193">
        <v>9221</v>
      </c>
      <c r="C43" s="179" t="s">
        <v>226</v>
      </c>
      <c r="D43" s="194">
        <v>0</v>
      </c>
      <c r="E43" s="194">
        <v>0</v>
      </c>
      <c r="F43" s="194">
        <v>0</v>
      </c>
    </row>
    <row r="44" spans="1:6" x14ac:dyDescent="0.25">
      <c r="A44" s="192"/>
      <c r="B44" s="189">
        <v>92211</v>
      </c>
      <c r="C44" s="190" t="s">
        <v>227</v>
      </c>
      <c r="D44" s="195">
        <v>0</v>
      </c>
      <c r="E44" s="195">
        <v>0</v>
      </c>
      <c r="F44" s="195">
        <v>0</v>
      </c>
    </row>
    <row r="45" spans="1:6" x14ac:dyDescent="0.25">
      <c r="A45" s="295" t="s">
        <v>228</v>
      </c>
      <c r="B45" s="296"/>
      <c r="C45" s="297"/>
      <c r="D45" s="196">
        <f>D139+D46+D81+D94+D107+D120</f>
        <v>1781165</v>
      </c>
      <c r="E45" s="196">
        <f t="shared" ref="E45:F45" si="7">E139+E46+E81+E94+E107+E120</f>
        <v>1881165</v>
      </c>
      <c r="F45" s="196">
        <f t="shared" si="7"/>
        <v>1981165</v>
      </c>
    </row>
    <row r="46" spans="1:6" x14ac:dyDescent="0.25">
      <c r="A46" s="197" t="s">
        <v>229</v>
      </c>
      <c r="B46" s="198" t="s">
        <v>230</v>
      </c>
      <c r="C46" s="197" t="s">
        <v>231</v>
      </c>
      <c r="D46" s="199">
        <f>D47+D71+D76</f>
        <v>650</v>
      </c>
      <c r="E46" s="199">
        <v>650</v>
      </c>
      <c r="F46" s="199">
        <v>650</v>
      </c>
    </row>
    <row r="47" spans="1:6" x14ac:dyDescent="0.25">
      <c r="A47" s="179"/>
      <c r="B47" s="193">
        <v>6</v>
      </c>
      <c r="C47" s="179" t="s">
        <v>25</v>
      </c>
      <c r="D47" s="194">
        <f>D48+D52+D57+D67</f>
        <v>650</v>
      </c>
      <c r="E47" s="194">
        <v>650</v>
      </c>
      <c r="F47" s="194">
        <v>650</v>
      </c>
    </row>
    <row r="48" spans="1:6" x14ac:dyDescent="0.25">
      <c r="A48" s="179"/>
      <c r="B48" s="193">
        <v>64</v>
      </c>
      <c r="C48" s="179" t="s">
        <v>63</v>
      </c>
      <c r="D48" s="194">
        <v>0</v>
      </c>
      <c r="E48" s="194">
        <v>0</v>
      </c>
      <c r="F48" s="194">
        <v>0</v>
      </c>
    </row>
    <row r="49" spans="1:13" x14ac:dyDescent="0.25">
      <c r="A49" s="179"/>
      <c r="B49" s="193">
        <v>641</v>
      </c>
      <c r="C49" s="179" t="s">
        <v>232</v>
      </c>
      <c r="D49" s="194">
        <v>0</v>
      </c>
      <c r="E49" s="194">
        <v>0</v>
      </c>
      <c r="F49" s="194">
        <v>0</v>
      </c>
    </row>
    <row r="50" spans="1:13" x14ac:dyDescent="0.25">
      <c r="A50" s="179"/>
      <c r="B50" s="193">
        <v>6413</v>
      </c>
      <c r="C50" s="179" t="s">
        <v>233</v>
      </c>
      <c r="D50" s="194">
        <v>0</v>
      </c>
      <c r="E50" s="194">
        <v>0</v>
      </c>
      <c r="F50" s="194">
        <v>0</v>
      </c>
    </row>
    <row r="51" spans="1:13" x14ac:dyDescent="0.25">
      <c r="A51" s="200" t="s">
        <v>234</v>
      </c>
      <c r="B51" s="201">
        <v>64132</v>
      </c>
      <c r="C51" s="200" t="s">
        <v>235</v>
      </c>
      <c r="D51" s="202">
        <v>0</v>
      </c>
      <c r="E51" s="202">
        <v>0</v>
      </c>
      <c r="F51" s="202">
        <v>0</v>
      </c>
      <c r="G51" s="160"/>
    </row>
    <row r="52" spans="1:13" ht="30" x14ac:dyDescent="0.25">
      <c r="A52" s="200"/>
      <c r="B52" s="193">
        <v>65</v>
      </c>
      <c r="C52" s="179" t="s">
        <v>236</v>
      </c>
      <c r="D52" s="203">
        <f>D53</f>
        <v>500</v>
      </c>
      <c r="E52" s="203">
        <v>500</v>
      </c>
      <c r="F52" s="203">
        <v>500</v>
      </c>
    </row>
    <row r="53" spans="1:13" x14ac:dyDescent="0.25">
      <c r="A53" s="200"/>
      <c r="B53" s="204">
        <v>652</v>
      </c>
      <c r="C53" s="179" t="s">
        <v>237</v>
      </c>
      <c r="D53" s="203">
        <f>D54</f>
        <v>500</v>
      </c>
      <c r="E53" s="203">
        <v>500</v>
      </c>
      <c r="F53" s="203">
        <v>500</v>
      </c>
    </row>
    <row r="54" spans="1:13" x14ac:dyDescent="0.25">
      <c r="A54" s="179"/>
      <c r="B54" s="193">
        <v>6526</v>
      </c>
      <c r="C54" s="179" t="s">
        <v>238</v>
      </c>
      <c r="D54" s="194">
        <f>D55+D56</f>
        <v>500</v>
      </c>
      <c r="E54" s="194">
        <v>500</v>
      </c>
      <c r="F54" s="194">
        <v>500</v>
      </c>
    </row>
    <row r="55" spans="1:13" x14ac:dyDescent="0.25">
      <c r="A55" s="205" t="s">
        <v>239</v>
      </c>
      <c r="B55" s="206">
        <v>65268</v>
      </c>
      <c r="C55" s="205" t="s">
        <v>51</v>
      </c>
      <c r="D55" s="207">
        <v>500</v>
      </c>
      <c r="E55" s="207">
        <v>500</v>
      </c>
      <c r="F55" s="207">
        <v>500</v>
      </c>
      <c r="G55" s="160"/>
    </row>
    <row r="56" spans="1:13" x14ac:dyDescent="0.25">
      <c r="A56" s="205" t="s">
        <v>240</v>
      </c>
      <c r="B56" s="206">
        <v>65269</v>
      </c>
      <c r="C56" s="205" t="s">
        <v>241</v>
      </c>
      <c r="D56" s="207">
        <v>0</v>
      </c>
      <c r="E56" s="207">
        <v>0</v>
      </c>
      <c r="F56" s="207">
        <v>0</v>
      </c>
      <c r="G56" s="160"/>
      <c r="H56" s="160"/>
      <c r="I56" s="160"/>
      <c r="J56" s="160"/>
    </row>
    <row r="57" spans="1:13" ht="30" x14ac:dyDescent="0.25">
      <c r="A57" s="179"/>
      <c r="B57" s="193">
        <v>66</v>
      </c>
      <c r="C57" s="179" t="s">
        <v>242</v>
      </c>
      <c r="D57" s="203">
        <f>D58</f>
        <v>150</v>
      </c>
      <c r="E57" s="203">
        <v>150</v>
      </c>
      <c r="F57" s="203">
        <v>150</v>
      </c>
    </row>
    <row r="58" spans="1:13" ht="18" customHeight="1" x14ac:dyDescent="0.25">
      <c r="A58" s="179"/>
      <c r="B58" s="193">
        <v>661</v>
      </c>
      <c r="C58" s="179" t="s">
        <v>243</v>
      </c>
      <c r="D58" s="203">
        <f>D59+D62</f>
        <v>150</v>
      </c>
      <c r="E58" s="203">
        <v>150</v>
      </c>
      <c r="F58" s="203">
        <v>150</v>
      </c>
    </row>
    <row r="59" spans="1:13" x14ac:dyDescent="0.25">
      <c r="A59" s="179"/>
      <c r="B59" s="193">
        <v>6614</v>
      </c>
      <c r="C59" s="179" t="s">
        <v>244</v>
      </c>
      <c r="D59" s="203">
        <f>D60+D61</f>
        <v>50</v>
      </c>
      <c r="E59" s="203">
        <v>50</v>
      </c>
      <c r="F59" s="203">
        <v>50</v>
      </c>
    </row>
    <row r="60" spans="1:13" x14ac:dyDescent="0.25">
      <c r="A60" s="190" t="s">
        <v>245</v>
      </c>
      <c r="B60" s="189">
        <v>66141</v>
      </c>
      <c r="C60" s="190" t="s">
        <v>246</v>
      </c>
      <c r="D60" s="202">
        <v>50</v>
      </c>
      <c r="E60" s="202">
        <v>50</v>
      </c>
      <c r="F60" s="202">
        <v>50</v>
      </c>
    </row>
    <row r="61" spans="1:13" x14ac:dyDescent="0.25">
      <c r="A61" s="205" t="s">
        <v>247</v>
      </c>
      <c r="B61" s="206">
        <v>66142</v>
      </c>
      <c r="C61" s="205" t="s">
        <v>248</v>
      </c>
      <c r="D61" s="207">
        <v>0</v>
      </c>
      <c r="E61" s="207">
        <v>0</v>
      </c>
      <c r="F61" s="207">
        <v>0</v>
      </c>
      <c r="H61" s="160"/>
      <c r="I61" s="160"/>
      <c r="J61" s="160"/>
      <c r="K61" s="160"/>
      <c r="L61" s="160"/>
    </row>
    <row r="62" spans="1:13" x14ac:dyDescent="0.25">
      <c r="A62" s="179"/>
      <c r="B62" s="193">
        <v>6615</v>
      </c>
      <c r="C62" s="179" t="s">
        <v>249</v>
      </c>
      <c r="D62" s="208">
        <f>D63</f>
        <v>100</v>
      </c>
      <c r="E62" s="208">
        <v>100</v>
      </c>
      <c r="F62" s="208">
        <v>100</v>
      </c>
      <c r="G62" s="160"/>
      <c r="H62" s="160"/>
      <c r="I62" s="160"/>
      <c r="J62" s="160"/>
      <c r="K62" s="160"/>
      <c r="L62" s="160"/>
      <c r="M62" s="160"/>
    </row>
    <row r="63" spans="1:13" x14ac:dyDescent="0.25">
      <c r="A63" s="205" t="s">
        <v>250</v>
      </c>
      <c r="B63" s="206">
        <v>66151</v>
      </c>
      <c r="C63" s="205" t="s">
        <v>249</v>
      </c>
      <c r="D63" s="207">
        <v>100</v>
      </c>
      <c r="E63" s="207">
        <v>100</v>
      </c>
      <c r="F63" s="207">
        <v>100</v>
      </c>
      <c r="H63" s="160"/>
      <c r="I63" s="160"/>
      <c r="J63" s="160"/>
      <c r="K63" s="160"/>
      <c r="L63" s="160"/>
      <c r="M63" s="160"/>
    </row>
    <row r="64" spans="1:13" x14ac:dyDescent="0.25">
      <c r="A64" s="205"/>
      <c r="B64" s="193">
        <v>663</v>
      </c>
      <c r="C64" s="209" t="s">
        <v>251</v>
      </c>
      <c r="D64" s="208">
        <f>D65+D66</f>
        <v>0</v>
      </c>
      <c r="E64" s="208">
        <v>0</v>
      </c>
      <c r="F64" s="208">
        <v>0</v>
      </c>
    </row>
    <row r="65" spans="1:7" x14ac:dyDescent="0.25">
      <c r="A65" s="205" t="s">
        <v>252</v>
      </c>
      <c r="B65" s="206">
        <v>66311</v>
      </c>
      <c r="C65" s="205" t="s">
        <v>253</v>
      </c>
      <c r="D65" s="207">
        <v>0</v>
      </c>
      <c r="E65" s="207">
        <v>0</v>
      </c>
      <c r="F65" s="207">
        <v>0</v>
      </c>
      <c r="G65" s="160"/>
    </row>
    <row r="66" spans="1:7" x14ac:dyDescent="0.25">
      <c r="A66" s="205" t="s">
        <v>254</v>
      </c>
      <c r="B66" s="206">
        <v>66313</v>
      </c>
      <c r="C66" s="205" t="s">
        <v>255</v>
      </c>
      <c r="D66" s="207">
        <v>0</v>
      </c>
      <c r="E66" s="207">
        <v>0</v>
      </c>
      <c r="F66" s="207">
        <v>0</v>
      </c>
    </row>
    <row r="67" spans="1:7" x14ac:dyDescent="0.25">
      <c r="A67" s="205"/>
      <c r="B67" s="210">
        <v>68</v>
      </c>
      <c r="C67" s="211" t="s">
        <v>66</v>
      </c>
      <c r="D67" s="208">
        <v>0</v>
      </c>
      <c r="E67" s="208">
        <v>0</v>
      </c>
      <c r="F67" s="208">
        <v>0</v>
      </c>
    </row>
    <row r="68" spans="1:7" x14ac:dyDescent="0.25">
      <c r="A68" s="205"/>
      <c r="B68" s="210">
        <v>683</v>
      </c>
      <c r="C68" s="211" t="s">
        <v>256</v>
      </c>
      <c r="D68" s="208">
        <v>0</v>
      </c>
      <c r="E68" s="208">
        <v>0</v>
      </c>
      <c r="F68" s="208">
        <v>0</v>
      </c>
    </row>
    <row r="69" spans="1:7" x14ac:dyDescent="0.25">
      <c r="A69" s="205"/>
      <c r="B69" s="210">
        <v>6831</v>
      </c>
      <c r="C69" s="211" t="s">
        <v>256</v>
      </c>
      <c r="D69" s="208">
        <v>0</v>
      </c>
      <c r="E69" s="208">
        <v>0</v>
      </c>
      <c r="F69" s="208">
        <v>0</v>
      </c>
    </row>
    <row r="70" spans="1:7" x14ac:dyDescent="0.25">
      <c r="A70" s="205" t="s">
        <v>257</v>
      </c>
      <c r="B70" s="206">
        <v>683110</v>
      </c>
      <c r="C70" s="205" t="s">
        <v>256</v>
      </c>
      <c r="D70" s="207">
        <v>0</v>
      </c>
      <c r="E70" s="207">
        <v>0</v>
      </c>
      <c r="F70" s="207">
        <v>0</v>
      </c>
    </row>
    <row r="71" spans="1:7" x14ac:dyDescent="0.25">
      <c r="A71" s="205"/>
      <c r="B71" s="210">
        <v>7</v>
      </c>
      <c r="C71" s="211" t="s">
        <v>28</v>
      </c>
      <c r="D71" s="208">
        <v>0</v>
      </c>
      <c r="E71" s="208">
        <v>0</v>
      </c>
      <c r="F71" s="208">
        <v>0</v>
      </c>
    </row>
    <row r="72" spans="1:7" x14ac:dyDescent="0.25">
      <c r="A72" s="205"/>
      <c r="B72" s="210">
        <v>72</v>
      </c>
      <c r="C72" s="211" t="s">
        <v>29</v>
      </c>
      <c r="D72" s="208">
        <v>0</v>
      </c>
      <c r="E72" s="208">
        <v>0</v>
      </c>
      <c r="F72" s="208">
        <v>0</v>
      </c>
    </row>
    <row r="73" spans="1:7" x14ac:dyDescent="0.25">
      <c r="A73" s="205"/>
      <c r="B73" s="210">
        <v>722</v>
      </c>
      <c r="C73" s="211" t="s">
        <v>258</v>
      </c>
      <c r="D73" s="208">
        <v>0</v>
      </c>
      <c r="E73" s="208">
        <v>0</v>
      </c>
      <c r="F73" s="208">
        <v>0</v>
      </c>
    </row>
    <row r="74" spans="1:7" x14ac:dyDescent="0.25">
      <c r="A74" s="205"/>
      <c r="B74" s="210">
        <v>7227</v>
      </c>
      <c r="C74" s="211" t="s">
        <v>259</v>
      </c>
      <c r="D74" s="207">
        <v>0</v>
      </c>
      <c r="E74" s="207">
        <v>0</v>
      </c>
      <c r="F74" s="207">
        <v>0</v>
      </c>
    </row>
    <row r="75" spans="1:7" x14ac:dyDescent="0.25">
      <c r="A75" s="205" t="s">
        <v>260</v>
      </c>
      <c r="B75" s="206">
        <v>722720</v>
      </c>
      <c r="C75" s="205" t="s">
        <v>261</v>
      </c>
      <c r="D75" s="207">
        <v>0</v>
      </c>
      <c r="E75" s="207">
        <v>0</v>
      </c>
      <c r="F75" s="207">
        <v>0</v>
      </c>
    </row>
    <row r="76" spans="1:7" x14ac:dyDescent="0.25">
      <c r="A76" s="190"/>
      <c r="B76" s="193">
        <v>9</v>
      </c>
      <c r="C76" s="179" t="s">
        <v>81</v>
      </c>
      <c r="D76" s="208">
        <v>0</v>
      </c>
      <c r="E76" s="208">
        <v>0</v>
      </c>
      <c r="F76" s="208">
        <v>0</v>
      </c>
    </row>
    <row r="77" spans="1:7" x14ac:dyDescent="0.25">
      <c r="A77" s="190"/>
      <c r="B77" s="193">
        <v>92</v>
      </c>
      <c r="C77" s="179" t="s">
        <v>82</v>
      </c>
      <c r="D77" s="208">
        <v>0</v>
      </c>
      <c r="E77" s="208">
        <v>0</v>
      </c>
      <c r="F77" s="208">
        <v>0</v>
      </c>
    </row>
    <row r="78" spans="1:7" x14ac:dyDescent="0.25">
      <c r="A78" s="190"/>
      <c r="B78" s="193">
        <v>922</v>
      </c>
      <c r="C78" s="179" t="s">
        <v>225</v>
      </c>
      <c r="D78" s="208">
        <v>0</v>
      </c>
      <c r="E78" s="208">
        <v>0</v>
      </c>
      <c r="F78" s="208">
        <v>0</v>
      </c>
      <c r="G78" s="160"/>
    </row>
    <row r="79" spans="1:7" x14ac:dyDescent="0.25">
      <c r="A79" s="190"/>
      <c r="B79" s="193">
        <v>9221</v>
      </c>
      <c r="C79" s="179" t="s">
        <v>226</v>
      </c>
      <c r="D79" s="208">
        <v>0</v>
      </c>
      <c r="E79" s="208">
        <v>0</v>
      </c>
      <c r="F79" s="208">
        <v>0</v>
      </c>
    </row>
    <row r="80" spans="1:7" x14ac:dyDescent="0.25">
      <c r="A80" s="205" t="s">
        <v>262</v>
      </c>
      <c r="B80" s="206">
        <v>92211</v>
      </c>
      <c r="C80" s="205" t="s">
        <v>263</v>
      </c>
      <c r="D80" s="207">
        <v>0</v>
      </c>
      <c r="E80" s="207">
        <v>0</v>
      </c>
      <c r="F80" s="207">
        <v>0</v>
      </c>
    </row>
    <row r="81" spans="1:10" x14ac:dyDescent="0.25">
      <c r="A81" s="197" t="s">
        <v>229</v>
      </c>
      <c r="B81" s="198" t="s">
        <v>264</v>
      </c>
      <c r="C81" s="197" t="s">
        <v>265</v>
      </c>
      <c r="D81" s="199">
        <f>D82+D89</f>
        <v>3400</v>
      </c>
      <c r="E81" s="199">
        <v>3400</v>
      </c>
      <c r="F81" s="199">
        <v>3400</v>
      </c>
    </row>
    <row r="82" spans="1:10" x14ac:dyDescent="0.25">
      <c r="A82" s="179"/>
      <c r="B82" s="193">
        <v>6</v>
      </c>
      <c r="C82" s="179" t="s">
        <v>25</v>
      </c>
      <c r="D82" s="194">
        <f>D83</f>
        <v>3400</v>
      </c>
      <c r="E82" s="207">
        <v>3400</v>
      </c>
      <c r="F82" s="194">
        <v>3400</v>
      </c>
    </row>
    <row r="83" spans="1:10" ht="26.25" customHeight="1" x14ac:dyDescent="0.25">
      <c r="A83" s="179"/>
      <c r="B83" s="193">
        <v>65</v>
      </c>
      <c r="C83" s="179" t="s">
        <v>236</v>
      </c>
      <c r="D83" s="194">
        <f>D84</f>
        <v>3400</v>
      </c>
      <c r="E83" s="207">
        <v>3400</v>
      </c>
      <c r="F83" s="194">
        <v>3400</v>
      </c>
    </row>
    <row r="84" spans="1:10" x14ac:dyDescent="0.25">
      <c r="A84" s="179"/>
      <c r="B84" s="193">
        <v>652</v>
      </c>
      <c r="C84" s="179" t="s">
        <v>237</v>
      </c>
      <c r="D84" s="194">
        <f>D85</f>
        <v>3400</v>
      </c>
      <c r="E84" s="207">
        <v>3400</v>
      </c>
      <c r="F84" s="194">
        <v>3400</v>
      </c>
    </row>
    <row r="85" spans="1:10" x14ac:dyDescent="0.25">
      <c r="A85" s="179"/>
      <c r="B85" s="193">
        <v>6526</v>
      </c>
      <c r="C85" s="179" t="s">
        <v>238</v>
      </c>
      <c r="D85" s="194">
        <f>D86+D87+D88</f>
        <v>3400</v>
      </c>
      <c r="E85" s="207">
        <v>3400</v>
      </c>
      <c r="F85" s="194">
        <v>3400</v>
      </c>
    </row>
    <row r="86" spans="1:10" x14ac:dyDescent="0.25">
      <c r="A86" s="205" t="s">
        <v>266</v>
      </c>
      <c r="B86" s="206">
        <v>65264</v>
      </c>
      <c r="C86" s="205" t="s">
        <v>267</v>
      </c>
      <c r="D86" s="207">
        <v>3400</v>
      </c>
      <c r="E86" s="207">
        <v>3400</v>
      </c>
      <c r="F86" s="207">
        <v>3400</v>
      </c>
      <c r="G86" s="160"/>
      <c r="H86" s="160"/>
      <c r="I86" s="160"/>
      <c r="J86" s="160"/>
    </row>
    <row r="87" spans="1:10" x14ac:dyDescent="0.25">
      <c r="A87" s="205" t="s">
        <v>268</v>
      </c>
      <c r="B87" s="206">
        <v>65268</v>
      </c>
      <c r="C87" s="205" t="s">
        <v>51</v>
      </c>
      <c r="D87" s="207">
        <v>0</v>
      </c>
      <c r="E87" s="207">
        <v>0</v>
      </c>
      <c r="F87" s="207">
        <v>0</v>
      </c>
    </row>
    <row r="88" spans="1:10" x14ac:dyDescent="0.25">
      <c r="A88" s="205" t="s">
        <v>269</v>
      </c>
      <c r="B88" s="206">
        <v>65269</v>
      </c>
      <c r="C88" s="205" t="s">
        <v>241</v>
      </c>
      <c r="D88" s="207">
        <v>0</v>
      </c>
      <c r="E88" s="207">
        <v>0</v>
      </c>
      <c r="F88" s="207">
        <v>0</v>
      </c>
      <c r="G88" s="160"/>
    </row>
    <row r="89" spans="1:10" x14ac:dyDescent="0.25">
      <c r="A89" s="190"/>
      <c r="B89" s="193">
        <v>9</v>
      </c>
      <c r="C89" s="179" t="s">
        <v>81</v>
      </c>
      <c r="D89" s="194">
        <v>0</v>
      </c>
      <c r="E89" s="194">
        <v>0</v>
      </c>
      <c r="F89" s="194">
        <v>0</v>
      </c>
    </row>
    <row r="90" spans="1:10" x14ac:dyDescent="0.25">
      <c r="A90" s="190"/>
      <c r="B90" s="193">
        <v>92</v>
      </c>
      <c r="C90" s="179" t="s">
        <v>82</v>
      </c>
      <c r="D90" s="194">
        <v>0</v>
      </c>
      <c r="E90" s="194">
        <v>0</v>
      </c>
      <c r="F90" s="194">
        <v>0</v>
      </c>
    </row>
    <row r="91" spans="1:10" x14ac:dyDescent="0.25">
      <c r="A91" s="190"/>
      <c r="B91" s="193">
        <v>922</v>
      </c>
      <c r="C91" s="179" t="s">
        <v>225</v>
      </c>
      <c r="D91" s="194">
        <v>0</v>
      </c>
      <c r="E91" s="194">
        <v>0</v>
      </c>
      <c r="F91" s="194">
        <v>0</v>
      </c>
    </row>
    <row r="92" spans="1:10" x14ac:dyDescent="0.25">
      <c r="A92" s="190"/>
      <c r="B92" s="193">
        <v>9221</v>
      </c>
      <c r="C92" s="179" t="s">
        <v>226</v>
      </c>
      <c r="D92" s="194">
        <v>0</v>
      </c>
      <c r="E92" s="194">
        <v>0</v>
      </c>
      <c r="F92" s="194">
        <v>0</v>
      </c>
    </row>
    <row r="93" spans="1:10" x14ac:dyDescent="0.25">
      <c r="A93" s="205" t="s">
        <v>270</v>
      </c>
      <c r="B93" s="206">
        <v>922113</v>
      </c>
      <c r="C93" s="205" t="s">
        <v>271</v>
      </c>
      <c r="D93" s="195">
        <v>0</v>
      </c>
      <c r="E93" s="207">
        <v>0</v>
      </c>
      <c r="F93" s="207">
        <v>0</v>
      </c>
    </row>
    <row r="94" spans="1:10" x14ac:dyDescent="0.25">
      <c r="A94" s="197" t="s">
        <v>229</v>
      </c>
      <c r="B94" s="198" t="s">
        <v>272</v>
      </c>
      <c r="C94" s="197" t="s">
        <v>273</v>
      </c>
      <c r="D94" s="199">
        <f>D95+D102</f>
        <v>1700000</v>
      </c>
      <c r="E94" s="199">
        <f t="shared" ref="E94:F94" si="8">E95+E102</f>
        <v>1800000</v>
      </c>
      <c r="F94" s="199">
        <f t="shared" si="8"/>
        <v>1900000</v>
      </c>
    </row>
    <row r="95" spans="1:10" x14ac:dyDescent="0.25">
      <c r="A95" s="179"/>
      <c r="B95" s="193">
        <v>6</v>
      </c>
      <c r="C95" s="179" t="s">
        <v>25</v>
      </c>
      <c r="D95" s="194">
        <f>D96</f>
        <v>1700000</v>
      </c>
      <c r="E95" s="194">
        <f t="shared" ref="E95:F96" si="9">E96</f>
        <v>1800000</v>
      </c>
      <c r="F95" s="194">
        <f t="shared" si="9"/>
        <v>1900000</v>
      </c>
    </row>
    <row r="96" spans="1:10" ht="30" x14ac:dyDescent="0.25">
      <c r="A96" s="179"/>
      <c r="B96" s="193">
        <v>63</v>
      </c>
      <c r="C96" s="179" t="s">
        <v>26</v>
      </c>
      <c r="D96" s="194">
        <f>D97</f>
        <v>1700000</v>
      </c>
      <c r="E96" s="194">
        <f t="shared" si="9"/>
        <v>1800000</v>
      </c>
      <c r="F96" s="194">
        <f t="shared" si="9"/>
        <v>1900000</v>
      </c>
    </row>
    <row r="97" spans="1:7" ht="30" x14ac:dyDescent="0.25">
      <c r="A97" s="179"/>
      <c r="B97" s="193">
        <v>636</v>
      </c>
      <c r="C97" s="179" t="s">
        <v>274</v>
      </c>
      <c r="D97" s="194">
        <f>D98+D100</f>
        <v>1700000</v>
      </c>
      <c r="E97" s="194">
        <f t="shared" ref="E97:F97" si="10">E98+E100</f>
        <v>1800000</v>
      </c>
      <c r="F97" s="194">
        <f t="shared" si="10"/>
        <v>1900000</v>
      </c>
      <c r="G97" s="160"/>
    </row>
    <row r="98" spans="1:7" ht="30" x14ac:dyDescent="0.25">
      <c r="A98" s="179"/>
      <c r="B98" s="193">
        <v>6361</v>
      </c>
      <c r="C98" s="179" t="s">
        <v>275</v>
      </c>
      <c r="D98" s="194">
        <f>D99</f>
        <v>1699500</v>
      </c>
      <c r="E98" s="194">
        <f t="shared" ref="E98:F98" si="11">E99</f>
        <v>1799500</v>
      </c>
      <c r="F98" s="194">
        <f t="shared" si="11"/>
        <v>1899500</v>
      </c>
    </row>
    <row r="99" spans="1:7" ht="30" x14ac:dyDescent="0.25">
      <c r="A99" s="205" t="s">
        <v>276</v>
      </c>
      <c r="B99" s="206">
        <v>63612</v>
      </c>
      <c r="C99" s="205" t="s">
        <v>277</v>
      </c>
      <c r="D99" s="207">
        <v>1699500</v>
      </c>
      <c r="E99" s="207">
        <v>1799500</v>
      </c>
      <c r="F99" s="207">
        <v>1899500</v>
      </c>
    </row>
    <row r="100" spans="1:7" ht="30" x14ac:dyDescent="0.25">
      <c r="A100" s="179"/>
      <c r="B100" s="193">
        <v>6362</v>
      </c>
      <c r="C100" s="179" t="s">
        <v>278</v>
      </c>
      <c r="D100" s="194">
        <v>500</v>
      </c>
      <c r="E100" s="194">
        <v>500</v>
      </c>
      <c r="F100" s="194">
        <v>500</v>
      </c>
    </row>
    <row r="101" spans="1:7" ht="30" x14ac:dyDescent="0.25">
      <c r="A101" s="205" t="s">
        <v>279</v>
      </c>
      <c r="B101" s="206">
        <v>63622</v>
      </c>
      <c r="C101" s="205" t="s">
        <v>280</v>
      </c>
      <c r="D101" s="195">
        <v>500</v>
      </c>
      <c r="E101" s="195">
        <v>500</v>
      </c>
      <c r="F101" s="195">
        <v>500</v>
      </c>
    </row>
    <row r="102" spans="1:7" x14ac:dyDescent="0.25">
      <c r="A102" s="190"/>
      <c r="B102" s="193">
        <v>9</v>
      </c>
      <c r="C102" s="179" t="s">
        <v>81</v>
      </c>
      <c r="D102" s="194">
        <v>0</v>
      </c>
      <c r="E102" s="194">
        <v>0</v>
      </c>
      <c r="F102" s="194">
        <v>0</v>
      </c>
    </row>
    <row r="103" spans="1:7" x14ac:dyDescent="0.25">
      <c r="A103" s="190"/>
      <c r="B103" s="193">
        <v>92</v>
      </c>
      <c r="C103" s="179" t="s">
        <v>82</v>
      </c>
      <c r="D103" s="194">
        <v>0</v>
      </c>
      <c r="E103" s="194">
        <v>0</v>
      </c>
      <c r="F103" s="194">
        <v>0</v>
      </c>
    </row>
    <row r="104" spans="1:7" x14ac:dyDescent="0.25">
      <c r="A104" s="190"/>
      <c r="B104" s="193">
        <v>922</v>
      </c>
      <c r="C104" s="179" t="s">
        <v>225</v>
      </c>
      <c r="D104" s="194">
        <v>0</v>
      </c>
      <c r="E104" s="194">
        <v>0</v>
      </c>
      <c r="F104" s="194">
        <v>0</v>
      </c>
      <c r="G104" s="160"/>
    </row>
    <row r="105" spans="1:7" x14ac:dyDescent="0.25">
      <c r="A105" s="190"/>
      <c r="B105" s="193">
        <v>9221</v>
      </c>
      <c r="C105" s="179" t="s">
        <v>226</v>
      </c>
      <c r="D105" s="194">
        <v>0</v>
      </c>
      <c r="E105" s="194">
        <v>0</v>
      </c>
      <c r="F105" s="194">
        <v>0</v>
      </c>
      <c r="G105" s="160"/>
    </row>
    <row r="106" spans="1:7" x14ac:dyDescent="0.25">
      <c r="A106" s="205" t="s">
        <v>281</v>
      </c>
      <c r="B106" s="206">
        <v>92211</v>
      </c>
      <c r="C106" s="205" t="s">
        <v>282</v>
      </c>
      <c r="D106" s="207">
        <v>0</v>
      </c>
      <c r="E106" s="207">
        <v>0</v>
      </c>
      <c r="F106" s="207">
        <v>0</v>
      </c>
      <c r="G106" s="160"/>
    </row>
    <row r="107" spans="1:7" x14ac:dyDescent="0.25">
      <c r="A107" s="197" t="s">
        <v>229</v>
      </c>
      <c r="B107" s="198" t="s">
        <v>283</v>
      </c>
      <c r="C107" s="197" t="s">
        <v>284</v>
      </c>
      <c r="D107" s="199">
        <f>D108+D115</f>
        <v>15000</v>
      </c>
      <c r="E107" s="199">
        <v>15000</v>
      </c>
      <c r="F107" s="199">
        <v>15000</v>
      </c>
    </row>
    <row r="108" spans="1:7" x14ac:dyDescent="0.25">
      <c r="A108" s="179"/>
      <c r="B108" s="193">
        <v>6</v>
      </c>
      <c r="C108" s="179" t="s">
        <v>25</v>
      </c>
      <c r="D108" s="194">
        <f>D109</f>
        <v>15000</v>
      </c>
      <c r="E108" s="207">
        <v>15000</v>
      </c>
      <c r="F108" s="194">
        <v>15000</v>
      </c>
    </row>
    <row r="109" spans="1:7" ht="30" x14ac:dyDescent="0.25">
      <c r="A109" s="179"/>
      <c r="B109" s="193">
        <v>63</v>
      </c>
      <c r="C109" s="179" t="s">
        <v>26</v>
      </c>
      <c r="D109" s="194">
        <f>D110</f>
        <v>15000</v>
      </c>
      <c r="E109" s="207">
        <v>15000</v>
      </c>
      <c r="F109" s="194">
        <v>15000</v>
      </c>
    </row>
    <row r="110" spans="1:7" ht="30" x14ac:dyDescent="0.25">
      <c r="A110" s="179"/>
      <c r="B110" s="193">
        <v>636</v>
      </c>
      <c r="C110" s="179" t="s">
        <v>274</v>
      </c>
      <c r="D110" s="194">
        <f>D111+D113</f>
        <v>15000</v>
      </c>
      <c r="E110" s="207">
        <v>15000</v>
      </c>
      <c r="F110" s="194">
        <v>15000</v>
      </c>
    </row>
    <row r="111" spans="1:7" ht="30" x14ac:dyDescent="0.25">
      <c r="A111" s="179"/>
      <c r="B111" s="193">
        <v>6361</v>
      </c>
      <c r="C111" s="179" t="s">
        <v>275</v>
      </c>
      <c r="D111" s="194">
        <f>D112</f>
        <v>2000</v>
      </c>
      <c r="E111" s="208">
        <v>2000</v>
      </c>
      <c r="F111" s="194">
        <v>2000</v>
      </c>
    </row>
    <row r="112" spans="1:7" ht="30" x14ac:dyDescent="0.25">
      <c r="A112" s="205" t="s">
        <v>285</v>
      </c>
      <c r="B112" s="206">
        <v>63613</v>
      </c>
      <c r="C112" s="205" t="s">
        <v>275</v>
      </c>
      <c r="D112" s="207">
        <v>2000</v>
      </c>
      <c r="E112" s="207">
        <v>2000</v>
      </c>
      <c r="F112" s="207">
        <v>2000</v>
      </c>
    </row>
    <row r="113" spans="1:8" ht="30" x14ac:dyDescent="0.25">
      <c r="A113" s="179"/>
      <c r="B113" s="193">
        <v>6362</v>
      </c>
      <c r="C113" s="179" t="s">
        <v>278</v>
      </c>
      <c r="D113" s="194">
        <f>D114</f>
        <v>13000</v>
      </c>
      <c r="E113" s="208">
        <v>13000</v>
      </c>
      <c r="F113" s="194">
        <v>13000</v>
      </c>
      <c r="H113" s="160"/>
    </row>
    <row r="114" spans="1:8" ht="30" x14ac:dyDescent="0.25">
      <c r="A114" s="205" t="s">
        <v>286</v>
      </c>
      <c r="B114" s="189">
        <v>63623</v>
      </c>
      <c r="C114" s="190" t="s">
        <v>287</v>
      </c>
      <c r="D114" s="195">
        <v>13000</v>
      </c>
      <c r="E114" s="207">
        <v>13000</v>
      </c>
      <c r="F114" s="207">
        <v>13000</v>
      </c>
    </row>
    <row r="115" spans="1:8" x14ac:dyDescent="0.25">
      <c r="A115" s="190"/>
      <c r="B115" s="193">
        <v>9</v>
      </c>
      <c r="C115" s="179" t="s">
        <v>81</v>
      </c>
      <c r="D115" s="194">
        <v>0</v>
      </c>
      <c r="E115" s="194">
        <v>0</v>
      </c>
      <c r="F115" s="194">
        <v>0</v>
      </c>
    </row>
    <row r="116" spans="1:8" x14ac:dyDescent="0.25">
      <c r="A116" s="190"/>
      <c r="B116" s="193">
        <v>92</v>
      </c>
      <c r="C116" s="179" t="s">
        <v>82</v>
      </c>
      <c r="D116" s="194">
        <v>0</v>
      </c>
      <c r="E116" s="194">
        <v>0</v>
      </c>
      <c r="F116" s="194">
        <v>0</v>
      </c>
    </row>
    <row r="117" spans="1:8" x14ac:dyDescent="0.25">
      <c r="A117" s="190"/>
      <c r="B117" s="193">
        <v>922</v>
      </c>
      <c r="C117" s="179" t="s">
        <v>225</v>
      </c>
      <c r="D117" s="194">
        <v>0</v>
      </c>
      <c r="E117" s="194">
        <v>0</v>
      </c>
      <c r="F117" s="194">
        <v>0</v>
      </c>
    </row>
    <row r="118" spans="1:8" x14ac:dyDescent="0.25">
      <c r="A118" s="190"/>
      <c r="B118" s="193">
        <v>9221</v>
      </c>
      <c r="C118" s="179" t="s">
        <v>226</v>
      </c>
      <c r="D118" s="194">
        <v>0</v>
      </c>
      <c r="E118" s="194">
        <v>0</v>
      </c>
      <c r="F118" s="194">
        <v>0</v>
      </c>
    </row>
    <row r="119" spans="1:8" x14ac:dyDescent="0.25">
      <c r="A119" s="205" t="s">
        <v>288</v>
      </c>
      <c r="B119" s="206">
        <v>92211</v>
      </c>
      <c r="C119" s="205" t="s">
        <v>271</v>
      </c>
      <c r="D119" s="207">
        <v>0</v>
      </c>
      <c r="E119" s="207">
        <v>0</v>
      </c>
      <c r="F119" s="207">
        <v>0</v>
      </c>
    </row>
    <row r="120" spans="1:8" x14ac:dyDescent="0.25">
      <c r="A120" s="197" t="s">
        <v>229</v>
      </c>
      <c r="B120" s="198" t="s">
        <v>289</v>
      </c>
      <c r="C120" s="197" t="s">
        <v>152</v>
      </c>
      <c r="D120" s="199">
        <f>D121+D134</f>
        <v>60165</v>
      </c>
      <c r="E120" s="199">
        <v>60165</v>
      </c>
      <c r="F120" s="199">
        <v>60165</v>
      </c>
    </row>
    <row r="121" spans="1:8" x14ac:dyDescent="0.25">
      <c r="A121" s="179"/>
      <c r="B121" s="193">
        <v>6</v>
      </c>
      <c r="C121" s="179" t="s">
        <v>25</v>
      </c>
      <c r="D121" s="194">
        <f>D122+D130</f>
        <v>60165</v>
      </c>
      <c r="E121" s="194">
        <v>60165</v>
      </c>
      <c r="F121" s="194">
        <v>60165</v>
      </c>
    </row>
    <row r="122" spans="1:8" ht="30" x14ac:dyDescent="0.25">
      <c r="A122" s="179"/>
      <c r="B122" s="193">
        <v>63</v>
      </c>
      <c r="C122" s="179" t="s">
        <v>26</v>
      </c>
      <c r="D122" s="194">
        <f>D123+D126</f>
        <v>60165</v>
      </c>
      <c r="E122" s="194">
        <v>60165</v>
      </c>
      <c r="F122" s="194">
        <v>60165</v>
      </c>
    </row>
    <row r="123" spans="1:8" ht="30" x14ac:dyDescent="0.25">
      <c r="A123" s="179"/>
      <c r="B123" s="193">
        <v>636</v>
      </c>
      <c r="C123" s="179" t="s">
        <v>274</v>
      </c>
      <c r="D123" s="194">
        <f>D124</f>
        <v>0</v>
      </c>
      <c r="E123" s="207">
        <v>0</v>
      </c>
      <c r="F123" s="194">
        <v>0</v>
      </c>
      <c r="G123" s="160"/>
    </row>
    <row r="124" spans="1:8" ht="30" x14ac:dyDescent="0.25">
      <c r="A124" s="179"/>
      <c r="B124" s="193">
        <v>6361</v>
      </c>
      <c r="C124" s="179" t="s">
        <v>275</v>
      </c>
      <c r="D124" s="194">
        <f>D125</f>
        <v>0</v>
      </c>
      <c r="E124" s="207">
        <v>0</v>
      </c>
      <c r="F124" s="194">
        <v>0</v>
      </c>
    </row>
    <row r="125" spans="1:8" ht="30" x14ac:dyDescent="0.25">
      <c r="A125" s="205" t="s">
        <v>290</v>
      </c>
      <c r="B125" s="189">
        <v>63612</v>
      </c>
      <c r="C125" s="190" t="s">
        <v>291</v>
      </c>
      <c r="D125" s="207">
        <v>0</v>
      </c>
      <c r="E125" s="207">
        <v>0</v>
      </c>
      <c r="F125" s="207">
        <v>0</v>
      </c>
    </row>
    <row r="126" spans="1:8" ht="30" x14ac:dyDescent="0.25">
      <c r="A126" s="179"/>
      <c r="B126" s="193">
        <v>638</v>
      </c>
      <c r="C126" s="179" t="s">
        <v>292</v>
      </c>
      <c r="D126" s="194">
        <f>D127</f>
        <v>60165</v>
      </c>
      <c r="E126" s="194">
        <v>60165</v>
      </c>
      <c r="F126" s="194">
        <v>60165</v>
      </c>
    </row>
    <row r="127" spans="1:8" ht="30" x14ac:dyDescent="0.25">
      <c r="A127" s="179"/>
      <c r="B127" s="193">
        <v>6381</v>
      </c>
      <c r="C127" s="179" t="s">
        <v>293</v>
      </c>
      <c r="D127" s="194">
        <f>D128+D129</f>
        <v>60165</v>
      </c>
      <c r="E127" s="194">
        <v>60165</v>
      </c>
      <c r="F127" s="194">
        <v>60165</v>
      </c>
    </row>
    <row r="128" spans="1:8" ht="30" x14ac:dyDescent="0.25">
      <c r="A128" s="205" t="s">
        <v>294</v>
      </c>
      <c r="B128" s="206">
        <v>63811</v>
      </c>
      <c r="C128" s="212" t="s">
        <v>295</v>
      </c>
      <c r="D128" s="207">
        <v>60165</v>
      </c>
      <c r="E128" s="207">
        <v>60165</v>
      </c>
      <c r="F128" s="207">
        <v>60165</v>
      </c>
    </row>
    <row r="129" spans="1:6" ht="30" x14ac:dyDescent="0.25">
      <c r="A129" s="205" t="s">
        <v>296</v>
      </c>
      <c r="B129" s="189">
        <v>63813</v>
      </c>
      <c r="C129" s="213" t="s">
        <v>297</v>
      </c>
      <c r="D129" s="207">
        <v>0</v>
      </c>
      <c r="E129" s="207">
        <v>0</v>
      </c>
      <c r="F129" s="207">
        <v>0</v>
      </c>
    </row>
    <row r="130" spans="1:6" x14ac:dyDescent="0.25">
      <c r="A130" s="179"/>
      <c r="B130" s="193">
        <v>64</v>
      </c>
      <c r="C130" s="179" t="s">
        <v>63</v>
      </c>
      <c r="D130" s="194">
        <v>0</v>
      </c>
      <c r="E130" s="202">
        <v>0</v>
      </c>
      <c r="F130" s="194">
        <v>0</v>
      </c>
    </row>
    <row r="131" spans="1:6" x14ac:dyDescent="0.25">
      <c r="A131" s="179"/>
      <c r="B131" s="193">
        <v>641</v>
      </c>
      <c r="C131" s="179" t="s">
        <v>232</v>
      </c>
      <c r="D131" s="194">
        <v>0</v>
      </c>
      <c r="E131" s="202">
        <v>0</v>
      </c>
      <c r="F131" s="194">
        <v>0</v>
      </c>
    </row>
    <row r="132" spans="1:6" x14ac:dyDescent="0.25">
      <c r="A132" s="179"/>
      <c r="B132" s="193">
        <v>6413</v>
      </c>
      <c r="C132" s="179" t="s">
        <v>233</v>
      </c>
      <c r="D132" s="194">
        <v>0</v>
      </c>
      <c r="E132" s="202">
        <v>0</v>
      </c>
      <c r="F132" s="194">
        <v>0</v>
      </c>
    </row>
    <row r="133" spans="1:6" x14ac:dyDescent="0.25">
      <c r="A133" s="200" t="s">
        <v>298</v>
      </c>
      <c r="B133" s="201">
        <v>64132</v>
      </c>
      <c r="C133" s="200" t="s">
        <v>235</v>
      </c>
      <c r="D133" s="202">
        <v>0</v>
      </c>
      <c r="E133" s="202">
        <v>0</v>
      </c>
      <c r="F133" s="202">
        <v>0</v>
      </c>
    </row>
    <row r="134" spans="1:6" x14ac:dyDescent="0.25">
      <c r="A134" s="190"/>
      <c r="B134" s="193">
        <v>9</v>
      </c>
      <c r="C134" s="179" t="s">
        <v>81</v>
      </c>
      <c r="D134" s="194">
        <v>0</v>
      </c>
      <c r="E134" s="207">
        <v>0</v>
      </c>
      <c r="F134" s="194">
        <v>0</v>
      </c>
    </row>
    <row r="135" spans="1:6" x14ac:dyDescent="0.25">
      <c r="A135" s="190"/>
      <c r="B135" s="193">
        <v>92</v>
      </c>
      <c r="C135" s="179" t="s">
        <v>82</v>
      </c>
      <c r="D135" s="194">
        <v>0</v>
      </c>
      <c r="E135" s="207">
        <v>0</v>
      </c>
      <c r="F135" s="194">
        <v>0</v>
      </c>
    </row>
    <row r="136" spans="1:6" x14ac:dyDescent="0.25">
      <c r="A136" s="190"/>
      <c r="B136" s="193">
        <v>922</v>
      </c>
      <c r="C136" s="179" t="s">
        <v>225</v>
      </c>
      <c r="D136" s="194">
        <v>0</v>
      </c>
      <c r="E136" s="207">
        <v>0</v>
      </c>
      <c r="F136" s="194">
        <v>0</v>
      </c>
    </row>
    <row r="137" spans="1:6" x14ac:dyDescent="0.25">
      <c r="A137" s="190"/>
      <c r="B137" s="193">
        <v>9221</v>
      </c>
      <c r="C137" s="179" t="s">
        <v>226</v>
      </c>
      <c r="D137" s="194">
        <v>0</v>
      </c>
      <c r="E137" s="207">
        <v>0</v>
      </c>
      <c r="F137" s="194">
        <v>0</v>
      </c>
    </row>
    <row r="138" spans="1:6" x14ac:dyDescent="0.25">
      <c r="A138" s="205" t="s">
        <v>299</v>
      </c>
      <c r="B138" s="206">
        <v>922113</v>
      </c>
      <c r="C138" s="205" t="s">
        <v>282</v>
      </c>
      <c r="D138" s="207">
        <v>0</v>
      </c>
      <c r="E138" s="207">
        <v>0</v>
      </c>
      <c r="F138" s="207">
        <v>0</v>
      </c>
    </row>
    <row r="139" spans="1:6" x14ac:dyDescent="0.25">
      <c r="A139" s="197" t="s">
        <v>229</v>
      </c>
      <c r="B139" s="198" t="s">
        <v>300</v>
      </c>
      <c r="C139" s="197" t="s">
        <v>301</v>
      </c>
      <c r="D139" s="199">
        <f>D140+D152</f>
        <v>1950</v>
      </c>
      <c r="E139" s="199">
        <v>1950</v>
      </c>
      <c r="F139" s="199">
        <v>1950</v>
      </c>
    </row>
    <row r="140" spans="1:6" x14ac:dyDescent="0.25">
      <c r="A140" s="179"/>
      <c r="B140" s="193">
        <v>6</v>
      </c>
      <c r="C140" s="179" t="s">
        <v>25</v>
      </c>
      <c r="D140" s="194">
        <f>D141</f>
        <v>1950</v>
      </c>
      <c r="E140" s="214">
        <v>1950</v>
      </c>
      <c r="F140" s="194">
        <v>1950</v>
      </c>
    </row>
    <row r="141" spans="1:6" ht="30" x14ac:dyDescent="0.25">
      <c r="A141" s="179"/>
      <c r="B141" s="193">
        <v>66</v>
      </c>
      <c r="C141" s="179" t="s">
        <v>242</v>
      </c>
      <c r="D141" s="194">
        <f>D142</f>
        <v>1950</v>
      </c>
      <c r="E141" s="214">
        <v>1950</v>
      </c>
      <c r="F141" s="194">
        <v>1950</v>
      </c>
    </row>
    <row r="142" spans="1:6" x14ac:dyDescent="0.25">
      <c r="A142" s="179"/>
      <c r="B142" s="193">
        <v>663</v>
      </c>
      <c r="C142" s="209" t="s">
        <v>251</v>
      </c>
      <c r="D142" s="194">
        <f>D143+D148</f>
        <v>1950</v>
      </c>
      <c r="E142" s="214">
        <v>1950</v>
      </c>
      <c r="F142" s="194">
        <v>1950</v>
      </c>
    </row>
    <row r="143" spans="1:6" x14ac:dyDescent="0.25">
      <c r="A143" s="179"/>
      <c r="B143" s="193">
        <v>6631</v>
      </c>
      <c r="C143" s="179" t="s">
        <v>302</v>
      </c>
      <c r="D143" s="194">
        <f>D144+D145+D146+D147</f>
        <v>1950</v>
      </c>
      <c r="E143" s="214">
        <v>1950</v>
      </c>
      <c r="F143" s="194">
        <v>1950</v>
      </c>
    </row>
    <row r="144" spans="1:6" x14ac:dyDescent="0.25">
      <c r="A144" s="205" t="s">
        <v>303</v>
      </c>
      <c r="B144" s="206">
        <v>66311</v>
      </c>
      <c r="C144" s="205" t="s">
        <v>304</v>
      </c>
      <c r="D144" s="207">
        <v>0</v>
      </c>
      <c r="E144" s="207">
        <v>0</v>
      </c>
      <c r="F144" s="207">
        <v>0</v>
      </c>
    </row>
    <row r="145" spans="1:8" x14ac:dyDescent="0.25">
      <c r="A145" s="190" t="s">
        <v>305</v>
      </c>
      <c r="B145" s="206">
        <v>66312</v>
      </c>
      <c r="C145" s="205" t="s">
        <v>306</v>
      </c>
      <c r="D145" s="207">
        <v>250</v>
      </c>
      <c r="E145" s="207">
        <v>250</v>
      </c>
      <c r="F145" s="207">
        <v>250</v>
      </c>
    </row>
    <row r="146" spans="1:8" x14ac:dyDescent="0.25">
      <c r="A146" s="190" t="s">
        <v>307</v>
      </c>
      <c r="B146" s="206">
        <v>66313</v>
      </c>
      <c r="C146" s="205" t="s">
        <v>255</v>
      </c>
      <c r="D146" s="207">
        <v>1250</v>
      </c>
      <c r="E146" s="207">
        <v>1250</v>
      </c>
      <c r="F146" s="207">
        <v>1250</v>
      </c>
    </row>
    <row r="147" spans="1:8" ht="26.25" customHeight="1" x14ac:dyDescent="0.25">
      <c r="A147" s="205" t="s">
        <v>308</v>
      </c>
      <c r="B147" s="206">
        <v>66314</v>
      </c>
      <c r="C147" s="205" t="s">
        <v>309</v>
      </c>
      <c r="D147" s="207">
        <v>450</v>
      </c>
      <c r="E147" s="207">
        <v>450</v>
      </c>
      <c r="F147" s="207">
        <v>450</v>
      </c>
    </row>
    <row r="148" spans="1:8" x14ac:dyDescent="0.25">
      <c r="A148" s="179"/>
      <c r="B148" s="193">
        <v>6632</v>
      </c>
      <c r="C148" s="179" t="s">
        <v>310</v>
      </c>
      <c r="D148" s="194">
        <f>D149+D150+D151</f>
        <v>0</v>
      </c>
      <c r="E148" s="194">
        <v>0</v>
      </c>
      <c r="F148" s="194">
        <v>0</v>
      </c>
    </row>
    <row r="149" spans="1:8" x14ac:dyDescent="0.25">
      <c r="A149" s="190" t="s">
        <v>311</v>
      </c>
      <c r="B149" s="189">
        <v>66322</v>
      </c>
      <c r="C149" s="205" t="s">
        <v>312</v>
      </c>
      <c r="D149" s="195">
        <v>0</v>
      </c>
      <c r="E149" s="195">
        <v>0</v>
      </c>
      <c r="F149" s="195">
        <v>0</v>
      </c>
    </row>
    <row r="150" spans="1:8" x14ac:dyDescent="0.25">
      <c r="A150" s="190" t="s">
        <v>313</v>
      </c>
      <c r="B150" s="189">
        <v>66323</v>
      </c>
      <c r="C150" s="205" t="s">
        <v>314</v>
      </c>
      <c r="D150" s="195">
        <v>0</v>
      </c>
      <c r="E150" s="195">
        <v>0</v>
      </c>
      <c r="F150" s="195">
        <v>0</v>
      </c>
    </row>
    <row r="151" spans="1:8" ht="26.25" customHeight="1" x14ac:dyDescent="0.25">
      <c r="A151" s="215" t="s">
        <v>315</v>
      </c>
      <c r="B151" s="206">
        <v>66324</v>
      </c>
      <c r="C151" s="205" t="s">
        <v>316</v>
      </c>
      <c r="D151" s="195">
        <v>0</v>
      </c>
      <c r="E151" s="195">
        <v>0</v>
      </c>
      <c r="F151" s="195">
        <v>0</v>
      </c>
    </row>
    <row r="152" spans="1:8" x14ac:dyDescent="0.25">
      <c r="A152" s="192"/>
      <c r="B152" s="193">
        <v>9</v>
      </c>
      <c r="C152" s="179" t="s">
        <v>81</v>
      </c>
      <c r="D152" s="194">
        <v>0</v>
      </c>
      <c r="E152" s="194">
        <v>0</v>
      </c>
      <c r="F152" s="194">
        <v>0</v>
      </c>
    </row>
    <row r="153" spans="1:8" x14ac:dyDescent="0.25">
      <c r="A153" s="192"/>
      <c r="B153" s="193">
        <v>92</v>
      </c>
      <c r="C153" s="179" t="s">
        <v>82</v>
      </c>
      <c r="D153" s="194">
        <v>0</v>
      </c>
      <c r="E153" s="194">
        <v>0</v>
      </c>
      <c r="F153" s="194">
        <v>0</v>
      </c>
    </row>
    <row r="154" spans="1:8" x14ac:dyDescent="0.25">
      <c r="A154" s="192"/>
      <c r="B154" s="193">
        <v>922</v>
      </c>
      <c r="C154" s="179" t="s">
        <v>225</v>
      </c>
      <c r="D154" s="194">
        <v>0</v>
      </c>
      <c r="E154" s="194">
        <v>0</v>
      </c>
      <c r="F154" s="194">
        <v>0</v>
      </c>
    </row>
    <row r="155" spans="1:8" x14ac:dyDescent="0.25">
      <c r="A155" s="192"/>
      <c r="B155" s="193">
        <v>9221</v>
      </c>
      <c r="C155" s="179" t="s">
        <v>226</v>
      </c>
      <c r="D155" s="194">
        <v>0</v>
      </c>
      <c r="E155" s="194">
        <v>0</v>
      </c>
      <c r="F155" s="194">
        <v>0</v>
      </c>
    </row>
    <row r="156" spans="1:8" x14ac:dyDescent="0.25">
      <c r="A156" s="192" t="s">
        <v>317</v>
      </c>
      <c r="B156" s="189">
        <v>92211</v>
      </c>
      <c r="C156" s="190" t="s">
        <v>263</v>
      </c>
      <c r="D156" s="195">
        <v>0</v>
      </c>
      <c r="E156" s="195">
        <v>0</v>
      </c>
      <c r="F156" s="195">
        <v>0</v>
      </c>
      <c r="H156" s="160"/>
    </row>
    <row r="157" spans="1:8" x14ac:dyDescent="0.25">
      <c r="A157" s="298" t="s">
        <v>203</v>
      </c>
      <c r="B157" s="298" t="s">
        <v>204</v>
      </c>
      <c r="C157" s="298" t="s">
        <v>205</v>
      </c>
      <c r="D157" s="299" t="s">
        <v>318</v>
      </c>
      <c r="E157" s="301"/>
      <c r="F157" s="292"/>
    </row>
    <row r="158" spans="1:8" x14ac:dyDescent="0.25">
      <c r="A158" s="298"/>
      <c r="B158" s="298"/>
      <c r="C158" s="298"/>
      <c r="D158" s="300"/>
      <c r="E158" s="302"/>
      <c r="F158" s="292"/>
    </row>
    <row r="159" spans="1:8" x14ac:dyDescent="0.25">
      <c r="A159" s="216"/>
      <c r="B159" s="217" t="s">
        <v>209</v>
      </c>
      <c r="C159" s="216" t="s">
        <v>319</v>
      </c>
      <c r="D159" s="218">
        <f>D160+D161</f>
        <v>1935916.28</v>
      </c>
      <c r="E159" s="218">
        <f t="shared" ref="E159:F159" si="12">E160+E161</f>
        <v>2035916.28</v>
      </c>
      <c r="F159" s="218">
        <f t="shared" si="12"/>
        <v>2135916.2799999998</v>
      </c>
    </row>
    <row r="160" spans="1:8" x14ac:dyDescent="0.25">
      <c r="A160" s="290" t="s">
        <v>320</v>
      </c>
      <c r="B160" s="290"/>
      <c r="C160" s="290"/>
      <c r="D160" s="218">
        <f>D167+D321</f>
        <v>154751.28</v>
      </c>
      <c r="E160" s="218">
        <f t="shared" ref="E160:F160" si="13">E167+E321</f>
        <v>154751.28</v>
      </c>
      <c r="F160" s="218">
        <f t="shared" si="13"/>
        <v>154751.28</v>
      </c>
    </row>
    <row r="161" spans="1:7" x14ac:dyDescent="0.25">
      <c r="A161" s="290" t="s">
        <v>321</v>
      </c>
      <c r="B161" s="290"/>
      <c r="C161" s="290"/>
      <c r="D161" s="218">
        <f>D349</f>
        <v>1781165</v>
      </c>
      <c r="E161" s="218">
        <f t="shared" ref="E161:F161" si="14">E349</f>
        <v>1881165</v>
      </c>
      <c r="F161" s="218">
        <f t="shared" si="14"/>
        <v>1981165</v>
      </c>
    </row>
    <row r="162" spans="1:7" x14ac:dyDescent="0.25">
      <c r="A162" s="290" t="s">
        <v>322</v>
      </c>
      <c r="B162" s="290"/>
      <c r="C162" s="290"/>
      <c r="D162" s="218">
        <v>0</v>
      </c>
      <c r="E162" s="218"/>
      <c r="F162" s="218"/>
    </row>
    <row r="163" spans="1:7" x14ac:dyDescent="0.25">
      <c r="A163" s="290" t="s">
        <v>323</v>
      </c>
      <c r="B163" s="290"/>
      <c r="C163" s="290"/>
      <c r="D163" s="218">
        <v>0</v>
      </c>
      <c r="E163" s="218"/>
      <c r="F163" s="218"/>
    </row>
    <row r="164" spans="1:7" x14ac:dyDescent="0.25">
      <c r="A164" s="290" t="s">
        <v>324</v>
      </c>
      <c r="B164" s="290"/>
      <c r="C164" s="290"/>
      <c r="D164" s="218">
        <v>0</v>
      </c>
      <c r="E164" s="218"/>
      <c r="F164" s="218"/>
    </row>
    <row r="165" spans="1:7" x14ac:dyDescent="0.25">
      <c r="A165" s="290" t="s">
        <v>190</v>
      </c>
      <c r="B165" s="290"/>
      <c r="C165" s="290"/>
      <c r="D165" s="216">
        <v>0</v>
      </c>
      <c r="E165" s="216"/>
      <c r="F165" s="216"/>
    </row>
    <row r="166" spans="1:7" x14ac:dyDescent="0.25">
      <c r="A166" s="290" t="s">
        <v>325</v>
      </c>
      <c r="B166" s="290"/>
      <c r="C166" s="290"/>
      <c r="D166" s="219">
        <v>0</v>
      </c>
      <c r="E166" s="219"/>
      <c r="F166" s="219"/>
    </row>
    <row r="167" spans="1:7" x14ac:dyDescent="0.25">
      <c r="A167" s="197" t="s">
        <v>229</v>
      </c>
      <c r="B167" s="198" t="s">
        <v>326</v>
      </c>
      <c r="C167" s="197" t="s">
        <v>138</v>
      </c>
      <c r="D167" s="199">
        <f>D168+D284+D302</f>
        <v>134373.78</v>
      </c>
      <c r="E167" s="199">
        <v>134373.78</v>
      </c>
      <c r="F167" s="199">
        <v>134373.78</v>
      </c>
    </row>
    <row r="168" spans="1:7" x14ac:dyDescent="0.25">
      <c r="A168" s="179"/>
      <c r="B168" s="193">
        <v>3</v>
      </c>
      <c r="C168" s="179" t="s">
        <v>31</v>
      </c>
      <c r="D168" s="194">
        <f>D169+D272</f>
        <v>131373.78</v>
      </c>
      <c r="E168" s="194">
        <v>131373.78</v>
      </c>
      <c r="F168" s="194">
        <v>131373.78</v>
      </c>
    </row>
    <row r="169" spans="1:7" x14ac:dyDescent="0.25">
      <c r="A169" s="179"/>
      <c r="B169" s="193">
        <v>32</v>
      </c>
      <c r="C169" s="179" t="s">
        <v>33</v>
      </c>
      <c r="D169" s="194">
        <f>D170+D187+D213+D254+D258</f>
        <v>131373.78</v>
      </c>
      <c r="E169" s="194">
        <v>131373.78</v>
      </c>
      <c r="F169" s="194">
        <v>131373.78</v>
      </c>
    </row>
    <row r="170" spans="1:7" x14ac:dyDescent="0.25">
      <c r="A170" s="179"/>
      <c r="B170" s="193">
        <v>321</v>
      </c>
      <c r="C170" s="179" t="s">
        <v>327</v>
      </c>
      <c r="D170" s="194">
        <f>D171++D180+D182+D185</f>
        <v>47701.51</v>
      </c>
      <c r="E170" s="194">
        <v>47701.51</v>
      </c>
      <c r="F170" s="194">
        <v>47701.51</v>
      </c>
    </row>
    <row r="171" spans="1:7" x14ac:dyDescent="0.25">
      <c r="A171" s="179"/>
      <c r="B171" s="193">
        <v>3211</v>
      </c>
      <c r="C171" s="179" t="s">
        <v>328</v>
      </c>
      <c r="D171" s="194">
        <f>D172+D173+D174+D175+D176+D177+D178+D179</f>
        <v>1501.51</v>
      </c>
      <c r="E171" s="194">
        <v>1501.51</v>
      </c>
      <c r="F171" s="194">
        <v>1501.51</v>
      </c>
    </row>
    <row r="172" spans="1:7" x14ac:dyDescent="0.25">
      <c r="A172" s="213" t="s">
        <v>329</v>
      </c>
      <c r="B172" s="189">
        <v>32111</v>
      </c>
      <c r="C172" s="190" t="s">
        <v>330</v>
      </c>
      <c r="D172" s="195">
        <v>311.51</v>
      </c>
      <c r="E172" s="195">
        <v>311.51</v>
      </c>
      <c r="F172" s="195">
        <v>311.51</v>
      </c>
      <c r="G172" s="220"/>
    </row>
    <row r="173" spans="1:7" x14ac:dyDescent="0.25">
      <c r="A173" s="213" t="s">
        <v>331</v>
      </c>
      <c r="B173" s="189">
        <v>32112</v>
      </c>
      <c r="C173" s="190" t="s">
        <v>332</v>
      </c>
      <c r="D173" s="195">
        <v>0</v>
      </c>
      <c r="E173" s="195">
        <v>0</v>
      </c>
      <c r="F173" s="195">
        <v>0</v>
      </c>
      <c r="G173" s="220"/>
    </row>
    <row r="174" spans="1:7" x14ac:dyDescent="0.25">
      <c r="A174" s="213" t="s">
        <v>333</v>
      </c>
      <c r="B174" s="189">
        <v>32113</v>
      </c>
      <c r="C174" s="190" t="s">
        <v>334</v>
      </c>
      <c r="D174" s="195">
        <v>100</v>
      </c>
      <c r="E174" s="195">
        <v>100</v>
      </c>
      <c r="F174" s="195">
        <v>100</v>
      </c>
      <c r="G174" s="220"/>
    </row>
    <row r="175" spans="1:7" ht="30" x14ac:dyDescent="0.25">
      <c r="A175" s="213" t="s">
        <v>335</v>
      </c>
      <c r="B175" s="189">
        <v>32114</v>
      </c>
      <c r="C175" s="190" t="s">
        <v>336</v>
      </c>
      <c r="D175" s="195">
        <v>0</v>
      </c>
      <c r="E175" s="195">
        <v>0</v>
      </c>
      <c r="F175" s="195">
        <v>0</v>
      </c>
      <c r="G175" s="221"/>
    </row>
    <row r="176" spans="1:7" x14ac:dyDescent="0.25">
      <c r="A176" s="213" t="s">
        <v>337</v>
      </c>
      <c r="B176" s="189">
        <v>32115</v>
      </c>
      <c r="C176" s="190" t="s">
        <v>338</v>
      </c>
      <c r="D176" s="195">
        <v>1000</v>
      </c>
      <c r="E176" s="195">
        <v>1000</v>
      </c>
      <c r="F176" s="195">
        <v>1000</v>
      </c>
      <c r="G176" s="160"/>
    </row>
    <row r="177" spans="1:7" x14ac:dyDescent="0.25">
      <c r="A177" s="213" t="s">
        <v>339</v>
      </c>
      <c r="B177" s="189">
        <v>32116</v>
      </c>
      <c r="C177" s="190" t="s">
        <v>340</v>
      </c>
      <c r="D177" s="195">
        <v>0</v>
      </c>
      <c r="E177" s="195">
        <v>0</v>
      </c>
      <c r="F177" s="195">
        <v>0</v>
      </c>
    </row>
    <row r="178" spans="1:7" x14ac:dyDescent="0.25">
      <c r="A178" s="213" t="s">
        <v>341</v>
      </c>
      <c r="B178" s="189">
        <v>32117</v>
      </c>
      <c r="C178" s="190" t="s">
        <v>342</v>
      </c>
      <c r="D178" s="195">
        <v>0</v>
      </c>
      <c r="E178" s="195">
        <v>0</v>
      </c>
      <c r="F178" s="195">
        <v>0</v>
      </c>
    </row>
    <row r="179" spans="1:7" x14ac:dyDescent="0.25">
      <c r="A179" s="190" t="s">
        <v>343</v>
      </c>
      <c r="B179" s="189">
        <v>32119</v>
      </c>
      <c r="C179" s="190" t="s">
        <v>344</v>
      </c>
      <c r="D179" s="195">
        <v>90</v>
      </c>
      <c r="E179" s="195">
        <v>90</v>
      </c>
      <c r="F179" s="195">
        <v>90</v>
      </c>
      <c r="G179" s="220"/>
    </row>
    <row r="180" spans="1:7" x14ac:dyDescent="0.25">
      <c r="A180" s="179"/>
      <c r="B180" s="193">
        <v>3212</v>
      </c>
      <c r="C180" s="179" t="s">
        <v>345</v>
      </c>
      <c r="D180" s="194">
        <f>D181</f>
        <v>45000</v>
      </c>
      <c r="E180" s="194">
        <v>45000</v>
      </c>
      <c r="F180" s="194">
        <v>45000</v>
      </c>
    </row>
    <row r="181" spans="1:7" x14ac:dyDescent="0.25">
      <c r="A181" s="190" t="s">
        <v>346</v>
      </c>
      <c r="B181" s="189">
        <v>32121</v>
      </c>
      <c r="C181" s="190" t="s">
        <v>347</v>
      </c>
      <c r="D181" s="195">
        <v>45000</v>
      </c>
      <c r="E181" s="195">
        <v>45000</v>
      </c>
      <c r="F181" s="195">
        <v>45000</v>
      </c>
      <c r="G181" s="220"/>
    </row>
    <row r="182" spans="1:7" x14ac:dyDescent="0.25">
      <c r="A182" s="179"/>
      <c r="B182" s="193">
        <v>3213</v>
      </c>
      <c r="C182" s="179" t="s">
        <v>348</v>
      </c>
      <c r="D182" s="194">
        <f>D183+D184</f>
        <v>700</v>
      </c>
      <c r="E182" s="194">
        <v>700</v>
      </c>
      <c r="F182" s="194">
        <v>700</v>
      </c>
      <c r="G182" s="160"/>
    </row>
    <row r="183" spans="1:7" x14ac:dyDescent="0.25">
      <c r="A183" s="190" t="s">
        <v>349</v>
      </c>
      <c r="B183" s="189">
        <v>32131</v>
      </c>
      <c r="C183" s="190" t="s">
        <v>350</v>
      </c>
      <c r="D183" s="195">
        <v>500</v>
      </c>
      <c r="E183" s="195">
        <v>500</v>
      </c>
      <c r="F183" s="195">
        <v>500</v>
      </c>
      <c r="G183" s="220"/>
    </row>
    <row r="184" spans="1:7" x14ac:dyDescent="0.25">
      <c r="A184" s="190" t="s">
        <v>351</v>
      </c>
      <c r="B184" s="189">
        <v>32132</v>
      </c>
      <c r="C184" s="190" t="s">
        <v>352</v>
      </c>
      <c r="D184" s="195">
        <v>200</v>
      </c>
      <c r="E184" s="195">
        <v>200</v>
      </c>
      <c r="F184" s="195">
        <v>200</v>
      </c>
      <c r="G184" s="220"/>
    </row>
    <row r="185" spans="1:7" x14ac:dyDescent="0.25">
      <c r="A185" s="179"/>
      <c r="B185" s="193">
        <v>3214</v>
      </c>
      <c r="C185" s="179" t="s">
        <v>353</v>
      </c>
      <c r="D185" s="194">
        <f>D186</f>
        <v>500</v>
      </c>
      <c r="E185" s="194">
        <v>500</v>
      </c>
      <c r="F185" s="194">
        <v>500</v>
      </c>
    </row>
    <row r="186" spans="1:7" ht="30" x14ac:dyDescent="0.25">
      <c r="A186" s="190" t="s">
        <v>354</v>
      </c>
      <c r="B186" s="189">
        <v>32141</v>
      </c>
      <c r="C186" s="190" t="s">
        <v>355</v>
      </c>
      <c r="D186" s="195">
        <v>500</v>
      </c>
      <c r="E186" s="195">
        <v>500</v>
      </c>
      <c r="F186" s="195">
        <v>500</v>
      </c>
      <c r="G186" s="221"/>
    </row>
    <row r="187" spans="1:7" x14ac:dyDescent="0.25">
      <c r="A187" s="179"/>
      <c r="B187" s="193">
        <v>322</v>
      </c>
      <c r="C187" s="179" t="s">
        <v>356</v>
      </c>
      <c r="D187" s="194">
        <f>D188+D194+D198+D203+D208+D211</f>
        <v>29880.18</v>
      </c>
      <c r="E187" s="194">
        <v>29880.18</v>
      </c>
      <c r="F187" s="194">
        <v>29880.18</v>
      </c>
    </row>
    <row r="188" spans="1:7" x14ac:dyDescent="0.25">
      <c r="A188" s="179"/>
      <c r="B188" s="193">
        <v>3221</v>
      </c>
      <c r="C188" s="179" t="s">
        <v>357</v>
      </c>
      <c r="D188" s="194">
        <f>D189+D190+D191+D192+D193</f>
        <v>7470</v>
      </c>
      <c r="E188" s="194">
        <v>7470</v>
      </c>
      <c r="F188" s="194">
        <v>7470</v>
      </c>
    </row>
    <row r="189" spans="1:7" x14ac:dyDescent="0.25">
      <c r="A189" s="190" t="s">
        <v>358</v>
      </c>
      <c r="B189" s="189">
        <v>32211</v>
      </c>
      <c r="C189" s="190" t="s">
        <v>359</v>
      </c>
      <c r="D189" s="195">
        <v>2000</v>
      </c>
      <c r="E189" s="195">
        <v>2000</v>
      </c>
      <c r="F189" s="195">
        <v>2000</v>
      </c>
      <c r="G189" s="220"/>
    </row>
    <row r="190" spans="1:7" x14ac:dyDescent="0.25">
      <c r="A190" s="213" t="s">
        <v>360</v>
      </c>
      <c r="B190" s="189">
        <v>32212</v>
      </c>
      <c r="C190" s="190" t="s">
        <v>361</v>
      </c>
      <c r="D190" s="195">
        <v>970</v>
      </c>
      <c r="E190" s="195">
        <v>970</v>
      </c>
      <c r="F190" s="195">
        <v>970</v>
      </c>
      <c r="G190" s="220"/>
    </row>
    <row r="191" spans="1:7" x14ac:dyDescent="0.25">
      <c r="A191" s="213" t="s">
        <v>362</v>
      </c>
      <c r="B191" s="189">
        <v>32214</v>
      </c>
      <c r="C191" s="190" t="s">
        <v>363</v>
      </c>
      <c r="D191" s="195">
        <v>1000</v>
      </c>
      <c r="E191" s="195">
        <v>1000</v>
      </c>
      <c r="F191" s="195">
        <v>1000</v>
      </c>
      <c r="G191" s="220"/>
    </row>
    <row r="192" spans="1:7" x14ac:dyDescent="0.25">
      <c r="A192" s="213" t="s">
        <v>364</v>
      </c>
      <c r="B192" s="189">
        <v>32216</v>
      </c>
      <c r="C192" s="190" t="s">
        <v>365</v>
      </c>
      <c r="D192" s="195">
        <v>3200</v>
      </c>
      <c r="E192" s="195">
        <v>3200</v>
      </c>
      <c r="F192" s="195">
        <v>3200</v>
      </c>
      <c r="G192" s="220"/>
    </row>
    <row r="193" spans="1:7" x14ac:dyDescent="0.25">
      <c r="A193" s="190" t="s">
        <v>366</v>
      </c>
      <c r="B193" s="189">
        <v>32219</v>
      </c>
      <c r="C193" s="190" t="s">
        <v>367</v>
      </c>
      <c r="D193" s="195">
        <v>300</v>
      </c>
      <c r="E193" s="195">
        <v>300</v>
      </c>
      <c r="F193" s="195">
        <v>300</v>
      </c>
      <c r="G193" s="221"/>
    </row>
    <row r="194" spans="1:7" x14ac:dyDescent="0.25">
      <c r="A194" s="179"/>
      <c r="B194" s="193">
        <v>3222</v>
      </c>
      <c r="C194" s="179" t="s">
        <v>368</v>
      </c>
      <c r="D194" s="194">
        <f>D195+D196+D197</f>
        <v>1150</v>
      </c>
      <c r="E194" s="194">
        <v>1150</v>
      </c>
      <c r="F194" s="194">
        <v>1150</v>
      </c>
      <c r="G194" s="160"/>
    </row>
    <row r="195" spans="1:7" x14ac:dyDescent="0.25">
      <c r="A195" s="190" t="s">
        <v>369</v>
      </c>
      <c r="B195" s="189">
        <v>32221</v>
      </c>
      <c r="C195" s="190" t="s">
        <v>370</v>
      </c>
      <c r="D195" s="195">
        <v>150</v>
      </c>
      <c r="E195" s="195">
        <v>150</v>
      </c>
      <c r="F195" s="195">
        <v>150</v>
      </c>
      <c r="G195" s="221"/>
    </row>
    <row r="196" spans="1:7" x14ac:dyDescent="0.25">
      <c r="A196" s="190" t="s">
        <v>371</v>
      </c>
      <c r="B196" s="189">
        <v>32222</v>
      </c>
      <c r="C196" s="190" t="s">
        <v>372</v>
      </c>
      <c r="D196" s="195">
        <v>1000</v>
      </c>
      <c r="E196" s="195">
        <v>1000</v>
      </c>
      <c r="F196" s="195">
        <v>1000</v>
      </c>
      <c r="G196" s="160"/>
    </row>
    <row r="197" spans="1:7" x14ac:dyDescent="0.25">
      <c r="A197" s="190" t="s">
        <v>373</v>
      </c>
      <c r="B197" s="189">
        <v>32229</v>
      </c>
      <c r="C197" s="190" t="s">
        <v>374</v>
      </c>
      <c r="D197" s="195">
        <v>0</v>
      </c>
      <c r="E197" s="195">
        <v>0</v>
      </c>
      <c r="F197" s="195">
        <v>0</v>
      </c>
    </row>
    <row r="198" spans="1:7" x14ac:dyDescent="0.25">
      <c r="A198" s="179"/>
      <c r="B198" s="193">
        <v>3223</v>
      </c>
      <c r="C198" s="179" t="s">
        <v>375</v>
      </c>
      <c r="D198" s="194">
        <f>D199+D200+D201</f>
        <v>18000</v>
      </c>
      <c r="E198" s="194">
        <v>18000</v>
      </c>
      <c r="F198" s="194">
        <v>18000</v>
      </c>
    </row>
    <row r="199" spans="1:7" x14ac:dyDescent="0.25">
      <c r="A199" s="190" t="s">
        <v>376</v>
      </c>
      <c r="B199" s="189">
        <v>32231</v>
      </c>
      <c r="C199" s="190" t="s">
        <v>377</v>
      </c>
      <c r="D199" s="195">
        <v>6500</v>
      </c>
      <c r="E199" s="195">
        <v>6500</v>
      </c>
      <c r="F199" s="195">
        <v>6500</v>
      </c>
      <c r="G199" s="220"/>
    </row>
    <row r="200" spans="1:7" x14ac:dyDescent="0.25">
      <c r="A200" s="190" t="s">
        <v>378</v>
      </c>
      <c r="B200" s="189">
        <v>32233</v>
      </c>
      <c r="C200" s="190" t="s">
        <v>379</v>
      </c>
      <c r="D200" s="195">
        <v>11000</v>
      </c>
      <c r="E200" s="195">
        <v>11000</v>
      </c>
      <c r="F200" s="195">
        <v>11000</v>
      </c>
      <c r="G200" s="220"/>
    </row>
    <row r="201" spans="1:7" x14ac:dyDescent="0.25">
      <c r="A201" s="190" t="s">
        <v>380</v>
      </c>
      <c r="B201" s="189">
        <v>32234</v>
      </c>
      <c r="C201" s="190" t="s">
        <v>381</v>
      </c>
      <c r="D201" s="195">
        <v>500</v>
      </c>
      <c r="E201" s="195">
        <v>500</v>
      </c>
      <c r="F201" s="195">
        <v>500</v>
      </c>
      <c r="G201" s="160"/>
    </row>
    <row r="202" spans="1:7" ht="30" x14ac:dyDescent="0.25">
      <c r="A202" s="190" t="s">
        <v>382</v>
      </c>
      <c r="B202" s="189">
        <v>32239</v>
      </c>
      <c r="C202" s="190" t="s">
        <v>383</v>
      </c>
      <c r="D202" s="195">
        <v>0</v>
      </c>
      <c r="E202" s="195">
        <v>0</v>
      </c>
      <c r="F202" s="195">
        <v>0</v>
      </c>
    </row>
    <row r="203" spans="1:7" ht="30" x14ac:dyDescent="0.25">
      <c r="A203" s="179"/>
      <c r="B203" s="193">
        <v>3224</v>
      </c>
      <c r="C203" s="179" t="s">
        <v>384</v>
      </c>
      <c r="D203" s="194">
        <f>D204+D205+D206+D207</f>
        <v>2000</v>
      </c>
      <c r="E203" s="194">
        <v>2000</v>
      </c>
      <c r="F203" s="194">
        <v>2000</v>
      </c>
    </row>
    <row r="204" spans="1:7" ht="30" x14ac:dyDescent="0.25">
      <c r="A204" s="213" t="s">
        <v>385</v>
      </c>
      <c r="B204" s="189">
        <v>32241</v>
      </c>
      <c r="C204" s="190" t="s">
        <v>386</v>
      </c>
      <c r="D204" s="195">
        <v>1000</v>
      </c>
      <c r="E204" s="195">
        <v>1000</v>
      </c>
      <c r="F204" s="195">
        <v>1000</v>
      </c>
      <c r="G204" s="220"/>
    </row>
    <row r="205" spans="1:7" ht="30" x14ac:dyDescent="0.25">
      <c r="A205" s="213" t="s">
        <v>387</v>
      </c>
      <c r="B205" s="189">
        <v>32242</v>
      </c>
      <c r="C205" s="190" t="s">
        <v>388</v>
      </c>
      <c r="D205" s="195">
        <v>1000</v>
      </c>
      <c r="E205" s="195">
        <v>1000</v>
      </c>
      <c r="F205" s="195">
        <v>1000</v>
      </c>
      <c r="G205" s="220"/>
    </row>
    <row r="206" spans="1:7" ht="30" x14ac:dyDescent="0.25">
      <c r="A206" s="213" t="s">
        <v>389</v>
      </c>
      <c r="B206" s="189">
        <v>32243</v>
      </c>
      <c r="C206" s="190" t="s">
        <v>390</v>
      </c>
      <c r="D206" s="195">
        <v>0</v>
      </c>
      <c r="E206" s="195">
        <v>0</v>
      </c>
      <c r="F206" s="195">
        <v>0</v>
      </c>
      <c r="G206" s="220"/>
    </row>
    <row r="207" spans="1:7" x14ac:dyDescent="0.25">
      <c r="A207" s="190" t="s">
        <v>391</v>
      </c>
      <c r="B207" s="189">
        <v>32244</v>
      </c>
      <c r="C207" s="190" t="s">
        <v>392</v>
      </c>
      <c r="D207" s="195">
        <v>0</v>
      </c>
      <c r="E207" s="195">
        <v>0</v>
      </c>
      <c r="F207" s="195">
        <v>0</v>
      </c>
      <c r="G207" s="160"/>
    </row>
    <row r="208" spans="1:7" x14ac:dyDescent="0.25">
      <c r="A208" s="179"/>
      <c r="B208" s="193">
        <v>3225</v>
      </c>
      <c r="C208" s="179" t="s">
        <v>393</v>
      </c>
      <c r="D208" s="194">
        <f>D209+D210</f>
        <v>260.18</v>
      </c>
      <c r="E208" s="194">
        <v>260.18</v>
      </c>
      <c r="F208" s="194">
        <v>260.18</v>
      </c>
      <c r="G208" s="160"/>
    </row>
    <row r="209" spans="1:7" x14ac:dyDescent="0.25">
      <c r="A209" s="190" t="s">
        <v>394</v>
      </c>
      <c r="B209" s="189">
        <v>32251</v>
      </c>
      <c r="C209" s="190" t="s">
        <v>395</v>
      </c>
      <c r="D209" s="195">
        <v>260.18</v>
      </c>
      <c r="E209" s="195">
        <v>260.18</v>
      </c>
      <c r="F209" s="195">
        <v>260.18</v>
      </c>
      <c r="G209" s="221"/>
    </row>
    <row r="210" spans="1:7" x14ac:dyDescent="0.25">
      <c r="A210" s="190" t="s">
        <v>396</v>
      </c>
      <c r="B210" s="189">
        <v>32252</v>
      </c>
      <c r="C210" s="190" t="s">
        <v>397</v>
      </c>
      <c r="D210" s="195">
        <v>0</v>
      </c>
      <c r="E210" s="195">
        <v>0</v>
      </c>
      <c r="F210" s="195">
        <v>0</v>
      </c>
    </row>
    <row r="211" spans="1:7" x14ac:dyDescent="0.25">
      <c r="A211" s="179"/>
      <c r="B211" s="193">
        <v>3227</v>
      </c>
      <c r="C211" s="179" t="s">
        <v>398</v>
      </c>
      <c r="D211" s="194">
        <f>D212</f>
        <v>1000</v>
      </c>
      <c r="E211" s="194">
        <v>1000</v>
      </c>
      <c r="F211" s="194">
        <v>1000</v>
      </c>
    </row>
    <row r="212" spans="1:7" x14ac:dyDescent="0.25">
      <c r="A212" s="190" t="s">
        <v>399</v>
      </c>
      <c r="B212" s="189">
        <v>32271</v>
      </c>
      <c r="C212" s="190" t="s">
        <v>398</v>
      </c>
      <c r="D212" s="195">
        <v>1000</v>
      </c>
      <c r="E212" s="195">
        <v>1000</v>
      </c>
      <c r="F212" s="195">
        <v>1000</v>
      </c>
    </row>
    <row r="213" spans="1:7" x14ac:dyDescent="0.25">
      <c r="A213" s="179"/>
      <c r="B213" s="193">
        <v>323</v>
      </c>
      <c r="C213" s="179" t="s">
        <v>400</v>
      </c>
      <c r="D213" s="194">
        <f>D214+D218+D223+D225+D232+D238+D241+D246+D249</f>
        <v>49900</v>
      </c>
      <c r="E213" s="194">
        <v>49900</v>
      </c>
      <c r="F213" s="194">
        <v>49900</v>
      </c>
    </row>
    <row r="214" spans="1:7" x14ac:dyDescent="0.25">
      <c r="A214" s="179"/>
      <c r="B214" s="193">
        <v>3231</v>
      </c>
      <c r="C214" s="179" t="s">
        <v>401</v>
      </c>
      <c r="D214" s="194">
        <f>D215+D216+D217</f>
        <v>4630</v>
      </c>
      <c r="E214" s="194">
        <v>4630</v>
      </c>
      <c r="F214" s="194">
        <v>4630</v>
      </c>
    </row>
    <row r="215" spans="1:7" x14ac:dyDescent="0.25">
      <c r="A215" s="190" t="s">
        <v>402</v>
      </c>
      <c r="B215" s="189">
        <v>32311</v>
      </c>
      <c r="C215" s="190" t="s">
        <v>403</v>
      </c>
      <c r="D215" s="195">
        <v>4100</v>
      </c>
      <c r="E215" s="195">
        <v>4100</v>
      </c>
      <c r="F215" s="195">
        <v>4100</v>
      </c>
      <c r="G215" s="160"/>
    </row>
    <row r="216" spans="1:7" x14ac:dyDescent="0.25">
      <c r="A216" s="190" t="s">
        <v>404</v>
      </c>
      <c r="B216" s="189">
        <v>32313</v>
      </c>
      <c r="C216" s="190" t="s">
        <v>405</v>
      </c>
      <c r="D216" s="195">
        <v>500</v>
      </c>
      <c r="E216" s="195">
        <v>500</v>
      </c>
      <c r="F216" s="195">
        <v>500</v>
      </c>
      <c r="G216" s="220"/>
    </row>
    <row r="217" spans="1:7" x14ac:dyDescent="0.25">
      <c r="A217" s="190" t="s">
        <v>406</v>
      </c>
      <c r="B217" s="189">
        <v>32319</v>
      </c>
      <c r="C217" s="190" t="s">
        <v>407</v>
      </c>
      <c r="D217" s="195">
        <v>30</v>
      </c>
      <c r="E217" s="195">
        <v>30</v>
      </c>
      <c r="F217" s="195">
        <v>30</v>
      </c>
      <c r="G217" s="220"/>
    </row>
    <row r="218" spans="1:7" x14ac:dyDescent="0.25">
      <c r="A218" s="179"/>
      <c r="B218" s="193">
        <v>3232</v>
      </c>
      <c r="C218" s="179" t="s">
        <v>408</v>
      </c>
      <c r="D218" s="194">
        <f>D219+D220+D221+D222</f>
        <v>2000</v>
      </c>
      <c r="E218" s="194">
        <v>2000</v>
      </c>
      <c r="F218" s="194">
        <v>2000</v>
      </c>
      <c r="G218" s="160"/>
    </row>
    <row r="219" spans="1:7" ht="30" x14ac:dyDescent="0.25">
      <c r="A219" s="213" t="s">
        <v>409</v>
      </c>
      <c r="B219" s="189">
        <v>32321</v>
      </c>
      <c r="C219" s="190" t="s">
        <v>410</v>
      </c>
      <c r="D219" s="195">
        <v>500</v>
      </c>
      <c r="E219" s="195">
        <v>500</v>
      </c>
      <c r="F219" s="195">
        <v>500</v>
      </c>
      <c r="G219" s="220"/>
    </row>
    <row r="220" spans="1:7" ht="30" x14ac:dyDescent="0.25">
      <c r="A220" s="213" t="s">
        <v>411</v>
      </c>
      <c r="B220" s="189">
        <v>32322</v>
      </c>
      <c r="C220" s="190" t="s">
        <v>412</v>
      </c>
      <c r="D220" s="195">
        <v>1000</v>
      </c>
      <c r="E220" s="195">
        <v>1000</v>
      </c>
      <c r="F220" s="195">
        <v>1000</v>
      </c>
      <c r="G220" s="221"/>
    </row>
    <row r="221" spans="1:7" ht="30" x14ac:dyDescent="0.25">
      <c r="A221" s="213" t="s">
        <v>413</v>
      </c>
      <c r="B221" s="189">
        <v>32323</v>
      </c>
      <c r="C221" s="190" t="s">
        <v>414</v>
      </c>
      <c r="D221" s="195">
        <v>500</v>
      </c>
      <c r="E221" s="195">
        <v>500</v>
      </c>
      <c r="F221" s="195">
        <v>500</v>
      </c>
      <c r="G221" s="221"/>
    </row>
    <row r="222" spans="1:7" ht="30" x14ac:dyDescent="0.25">
      <c r="A222" s="190" t="s">
        <v>415</v>
      </c>
      <c r="B222" s="189">
        <v>32329</v>
      </c>
      <c r="C222" s="190" t="s">
        <v>416</v>
      </c>
      <c r="D222" s="195">
        <v>0</v>
      </c>
      <c r="E222" s="195">
        <v>0</v>
      </c>
      <c r="F222" s="195">
        <v>0</v>
      </c>
      <c r="G222" s="221"/>
    </row>
    <row r="223" spans="1:7" x14ac:dyDescent="0.25">
      <c r="A223" s="179"/>
      <c r="B223" s="193">
        <v>3233</v>
      </c>
      <c r="C223" s="179" t="s">
        <v>417</v>
      </c>
      <c r="D223" s="194">
        <f>D224</f>
        <v>0</v>
      </c>
      <c r="E223" s="194">
        <v>0</v>
      </c>
      <c r="F223" s="194">
        <v>0</v>
      </c>
    </row>
    <row r="224" spans="1:7" x14ac:dyDescent="0.25">
      <c r="A224" s="190" t="s">
        <v>418</v>
      </c>
      <c r="B224" s="189">
        <v>32339</v>
      </c>
      <c r="C224" s="190" t="s">
        <v>419</v>
      </c>
      <c r="D224" s="195">
        <v>0</v>
      </c>
      <c r="E224" s="195">
        <v>0</v>
      </c>
      <c r="F224" s="195">
        <v>0</v>
      </c>
    </row>
    <row r="225" spans="1:7" x14ac:dyDescent="0.25">
      <c r="A225" s="179"/>
      <c r="B225" s="193">
        <v>3234</v>
      </c>
      <c r="C225" s="179" t="s">
        <v>420</v>
      </c>
      <c r="D225" s="194">
        <f>D226+D227+D228+D229+D230+D231</f>
        <v>4450</v>
      </c>
      <c r="E225" s="194">
        <v>4450</v>
      </c>
      <c r="F225" s="194">
        <v>4450</v>
      </c>
    </row>
    <row r="226" spans="1:7" x14ac:dyDescent="0.25">
      <c r="A226" s="213" t="s">
        <v>421</v>
      </c>
      <c r="B226" s="189">
        <v>32341</v>
      </c>
      <c r="C226" s="190" t="s">
        <v>422</v>
      </c>
      <c r="D226" s="195">
        <v>1200</v>
      </c>
      <c r="E226" s="195">
        <v>1200</v>
      </c>
      <c r="F226" s="195">
        <v>1200</v>
      </c>
      <c r="G226" s="160"/>
    </row>
    <row r="227" spans="1:7" x14ac:dyDescent="0.25">
      <c r="A227" s="213" t="s">
        <v>423</v>
      </c>
      <c r="B227" s="189">
        <v>32342</v>
      </c>
      <c r="C227" s="190" t="s">
        <v>424</v>
      </c>
      <c r="D227" s="195">
        <v>1900</v>
      </c>
      <c r="E227" s="195">
        <v>1900</v>
      </c>
      <c r="F227" s="195">
        <v>1900</v>
      </c>
      <c r="G227" s="220"/>
    </row>
    <row r="228" spans="1:7" x14ac:dyDescent="0.25">
      <c r="A228" s="213" t="s">
        <v>425</v>
      </c>
      <c r="B228" s="189">
        <v>32343</v>
      </c>
      <c r="C228" s="190" t="s">
        <v>426</v>
      </c>
      <c r="D228" s="195">
        <v>100</v>
      </c>
      <c r="E228" s="195">
        <v>100</v>
      </c>
      <c r="F228" s="195">
        <v>100</v>
      </c>
      <c r="G228" s="220"/>
    </row>
    <row r="229" spans="1:7" x14ac:dyDescent="0.25">
      <c r="A229" s="213" t="s">
        <v>427</v>
      </c>
      <c r="B229" s="189">
        <v>32344</v>
      </c>
      <c r="C229" s="190" t="s">
        <v>428</v>
      </c>
      <c r="D229" s="195">
        <v>1000</v>
      </c>
      <c r="E229" s="195">
        <v>1000</v>
      </c>
      <c r="F229" s="195">
        <v>1000</v>
      </c>
      <c r="G229" s="220"/>
    </row>
    <row r="230" spans="1:7" x14ac:dyDescent="0.25">
      <c r="A230" s="213" t="s">
        <v>429</v>
      </c>
      <c r="B230" s="189">
        <v>32347</v>
      </c>
      <c r="C230" s="190" t="s">
        <v>430</v>
      </c>
      <c r="D230" s="195">
        <v>0</v>
      </c>
      <c r="E230" s="195">
        <v>0</v>
      </c>
      <c r="F230" s="195">
        <v>0</v>
      </c>
      <c r="G230" s="160"/>
    </row>
    <row r="231" spans="1:7" x14ac:dyDescent="0.25">
      <c r="A231" s="190" t="s">
        <v>431</v>
      </c>
      <c r="B231" s="189">
        <v>32349</v>
      </c>
      <c r="C231" s="190" t="s">
        <v>432</v>
      </c>
      <c r="D231" s="195">
        <v>250</v>
      </c>
      <c r="E231" s="195">
        <v>250</v>
      </c>
      <c r="F231" s="195">
        <v>250</v>
      </c>
      <c r="G231" s="221"/>
    </row>
    <row r="232" spans="1:7" x14ac:dyDescent="0.25">
      <c r="A232" s="179"/>
      <c r="B232" s="193">
        <v>3235</v>
      </c>
      <c r="C232" s="179" t="s">
        <v>433</v>
      </c>
      <c r="D232" s="194">
        <f>D233+D234+D235+D236+D237</f>
        <v>30000</v>
      </c>
      <c r="E232" s="194">
        <v>30000</v>
      </c>
      <c r="F232" s="194">
        <v>30000</v>
      </c>
      <c r="G232" s="160"/>
    </row>
    <row r="233" spans="1:7" x14ac:dyDescent="0.25">
      <c r="A233" s="213" t="s">
        <v>434</v>
      </c>
      <c r="B233" s="189">
        <v>32352</v>
      </c>
      <c r="C233" s="190" t="s">
        <v>435</v>
      </c>
      <c r="D233" s="195">
        <v>29900</v>
      </c>
      <c r="E233" s="195">
        <v>29900</v>
      </c>
      <c r="F233" s="195">
        <v>29900</v>
      </c>
      <c r="G233" s="221"/>
    </row>
    <row r="234" spans="1:7" x14ac:dyDescent="0.25">
      <c r="A234" s="213" t="s">
        <v>436</v>
      </c>
      <c r="B234" s="189">
        <v>32353</v>
      </c>
      <c r="C234" s="190" t="s">
        <v>437</v>
      </c>
      <c r="D234" s="195">
        <v>0</v>
      </c>
      <c r="E234" s="195">
        <v>0</v>
      </c>
      <c r="F234" s="195">
        <v>0</v>
      </c>
      <c r="G234" s="160"/>
    </row>
    <row r="235" spans="1:7" x14ac:dyDescent="0.25">
      <c r="A235" s="213" t="s">
        <v>438</v>
      </c>
      <c r="B235" s="189">
        <v>32354</v>
      </c>
      <c r="C235" s="190" t="s">
        <v>439</v>
      </c>
      <c r="D235" s="195">
        <v>0</v>
      </c>
      <c r="E235" s="195">
        <v>0</v>
      </c>
      <c r="F235" s="195">
        <v>0</v>
      </c>
      <c r="G235" s="160"/>
    </row>
    <row r="236" spans="1:7" x14ac:dyDescent="0.25">
      <c r="A236" s="213" t="s">
        <v>440</v>
      </c>
      <c r="B236" s="189">
        <v>32355</v>
      </c>
      <c r="C236" s="190" t="s">
        <v>441</v>
      </c>
      <c r="D236" s="195">
        <v>0</v>
      </c>
      <c r="E236" s="195">
        <v>0</v>
      </c>
      <c r="F236" s="195">
        <v>0</v>
      </c>
      <c r="G236" s="160"/>
    </row>
    <row r="237" spans="1:7" x14ac:dyDescent="0.25">
      <c r="A237" s="190" t="s">
        <v>442</v>
      </c>
      <c r="B237" s="189">
        <v>32359</v>
      </c>
      <c r="C237" s="190" t="s">
        <v>443</v>
      </c>
      <c r="D237" s="195">
        <v>100</v>
      </c>
      <c r="E237" s="195">
        <v>100</v>
      </c>
      <c r="F237" s="195">
        <v>100</v>
      </c>
      <c r="G237" s="220"/>
    </row>
    <row r="238" spans="1:7" x14ac:dyDescent="0.25">
      <c r="A238" s="179"/>
      <c r="B238" s="193">
        <v>3236</v>
      </c>
      <c r="C238" s="179" t="s">
        <v>444</v>
      </c>
      <c r="D238" s="194">
        <f>D239+D240</f>
        <v>3465</v>
      </c>
      <c r="E238" s="194">
        <v>3465</v>
      </c>
      <c r="F238" s="194">
        <v>3465</v>
      </c>
      <c r="G238" s="160"/>
    </row>
    <row r="239" spans="1:7" ht="30" x14ac:dyDescent="0.25">
      <c r="A239" s="190" t="s">
        <v>445</v>
      </c>
      <c r="B239" s="189">
        <v>32361</v>
      </c>
      <c r="C239" s="190" t="s">
        <v>446</v>
      </c>
      <c r="D239" s="195">
        <v>3300</v>
      </c>
      <c r="E239" s="195">
        <v>3300</v>
      </c>
      <c r="F239" s="195">
        <v>3300</v>
      </c>
      <c r="G239" s="220"/>
    </row>
    <row r="240" spans="1:7" x14ac:dyDescent="0.25">
      <c r="A240" s="190" t="s">
        <v>447</v>
      </c>
      <c r="B240" s="189">
        <v>32369</v>
      </c>
      <c r="C240" s="190" t="s">
        <v>448</v>
      </c>
      <c r="D240" s="195">
        <v>165</v>
      </c>
      <c r="E240" s="195">
        <v>165</v>
      </c>
      <c r="F240" s="195">
        <v>165</v>
      </c>
      <c r="G240" s="220"/>
    </row>
    <row r="241" spans="1:8" x14ac:dyDescent="0.25">
      <c r="A241" s="179"/>
      <c r="B241" s="193">
        <v>3237</v>
      </c>
      <c r="C241" s="179" t="s">
        <v>449</v>
      </c>
      <c r="D241" s="194">
        <f>D242+D243+D244+D245</f>
        <v>3750</v>
      </c>
      <c r="E241" s="194">
        <v>3750</v>
      </c>
      <c r="F241" s="194">
        <v>3750</v>
      </c>
    </row>
    <row r="242" spans="1:8" x14ac:dyDescent="0.25">
      <c r="A242" s="190" t="s">
        <v>450</v>
      </c>
      <c r="B242" s="189">
        <v>32371</v>
      </c>
      <c r="C242" s="190" t="s">
        <v>451</v>
      </c>
      <c r="D242" s="195">
        <v>0</v>
      </c>
      <c r="E242" s="195">
        <v>0</v>
      </c>
      <c r="F242" s="195">
        <v>0</v>
      </c>
    </row>
    <row r="243" spans="1:8" x14ac:dyDescent="0.25">
      <c r="A243" s="190" t="s">
        <v>452</v>
      </c>
      <c r="B243" s="189">
        <v>32372</v>
      </c>
      <c r="C243" s="190" t="s">
        <v>453</v>
      </c>
      <c r="D243" s="195">
        <v>0</v>
      </c>
      <c r="E243" s="195">
        <v>0</v>
      </c>
      <c r="F243" s="195">
        <v>0</v>
      </c>
    </row>
    <row r="244" spans="1:8" x14ac:dyDescent="0.25">
      <c r="A244" s="213" t="s">
        <v>454</v>
      </c>
      <c r="B244" s="189">
        <v>32373</v>
      </c>
      <c r="C244" s="190" t="s">
        <v>455</v>
      </c>
      <c r="D244" s="195">
        <v>400</v>
      </c>
      <c r="E244" s="195">
        <v>400</v>
      </c>
      <c r="F244" s="195">
        <v>400</v>
      </c>
    </row>
    <row r="245" spans="1:8" x14ac:dyDescent="0.25">
      <c r="A245" s="190" t="s">
        <v>456</v>
      </c>
      <c r="B245" s="189">
        <v>32379</v>
      </c>
      <c r="C245" s="190" t="s">
        <v>457</v>
      </c>
      <c r="D245" s="195">
        <v>3350</v>
      </c>
      <c r="E245" s="195">
        <v>3350</v>
      </c>
      <c r="F245" s="195">
        <v>3350</v>
      </c>
      <c r="H245" s="160"/>
    </row>
    <row r="246" spans="1:8" x14ac:dyDescent="0.25">
      <c r="A246" s="179"/>
      <c r="B246" s="193">
        <v>3238</v>
      </c>
      <c r="C246" s="179" t="s">
        <v>458</v>
      </c>
      <c r="D246" s="194">
        <f>D247+D248</f>
        <v>1455</v>
      </c>
      <c r="E246" s="194">
        <v>1455</v>
      </c>
      <c r="F246" s="194">
        <v>1455</v>
      </c>
      <c r="G246" s="160"/>
    </row>
    <row r="247" spans="1:8" x14ac:dyDescent="0.25">
      <c r="A247" s="190" t="s">
        <v>459</v>
      </c>
      <c r="B247" s="189">
        <v>32381</v>
      </c>
      <c r="C247" s="190" t="s">
        <v>460</v>
      </c>
      <c r="D247" s="195">
        <v>1430</v>
      </c>
      <c r="E247" s="195">
        <v>1430</v>
      </c>
      <c r="F247" s="195">
        <v>1430</v>
      </c>
      <c r="G247" s="220"/>
    </row>
    <row r="248" spans="1:8" x14ac:dyDescent="0.25">
      <c r="A248" s="190" t="s">
        <v>461</v>
      </c>
      <c r="B248" s="189">
        <v>32389</v>
      </c>
      <c r="C248" s="190" t="s">
        <v>462</v>
      </c>
      <c r="D248" s="195">
        <v>25</v>
      </c>
      <c r="E248" s="195">
        <v>25</v>
      </c>
      <c r="F248" s="195">
        <v>25</v>
      </c>
      <c r="G248" s="220"/>
    </row>
    <row r="249" spans="1:8" x14ac:dyDescent="0.25">
      <c r="A249" s="179"/>
      <c r="B249" s="193">
        <v>3239</v>
      </c>
      <c r="C249" s="179" t="s">
        <v>463</v>
      </c>
      <c r="D249" s="194">
        <f>D250+D251+D252+D253</f>
        <v>150</v>
      </c>
      <c r="E249" s="194">
        <v>150</v>
      </c>
      <c r="F249" s="194">
        <v>150</v>
      </c>
      <c r="G249" s="160"/>
    </row>
    <row r="250" spans="1:8" ht="23.25" customHeight="1" x14ac:dyDescent="0.25">
      <c r="A250" s="190" t="s">
        <v>464</v>
      </c>
      <c r="B250" s="189">
        <v>32391</v>
      </c>
      <c r="C250" s="190" t="s">
        <v>465</v>
      </c>
      <c r="D250" s="195">
        <v>0</v>
      </c>
      <c r="E250" s="195">
        <v>0</v>
      </c>
      <c r="F250" s="195">
        <v>0</v>
      </c>
      <c r="G250" s="160"/>
    </row>
    <row r="251" spans="1:8" x14ac:dyDescent="0.25">
      <c r="A251" s="213" t="s">
        <v>466</v>
      </c>
      <c r="B251" s="189">
        <v>32394</v>
      </c>
      <c r="C251" s="190" t="s">
        <v>467</v>
      </c>
      <c r="D251" s="195">
        <v>150</v>
      </c>
      <c r="E251" s="195">
        <v>150</v>
      </c>
      <c r="F251" s="195">
        <v>150</v>
      </c>
      <c r="G251" s="220"/>
    </row>
    <row r="252" spans="1:8" x14ac:dyDescent="0.25">
      <c r="A252" s="213" t="s">
        <v>468</v>
      </c>
      <c r="B252" s="189">
        <v>32395</v>
      </c>
      <c r="C252" s="190" t="s">
        <v>469</v>
      </c>
      <c r="D252" s="195">
        <v>0</v>
      </c>
      <c r="E252" s="195">
        <v>0</v>
      </c>
      <c r="F252" s="195">
        <v>0</v>
      </c>
    </row>
    <row r="253" spans="1:8" x14ac:dyDescent="0.25">
      <c r="A253" s="190" t="s">
        <v>470</v>
      </c>
      <c r="B253" s="189">
        <v>32399</v>
      </c>
      <c r="C253" s="190" t="s">
        <v>471</v>
      </c>
      <c r="D253" s="195">
        <v>0</v>
      </c>
      <c r="E253" s="195">
        <v>0</v>
      </c>
      <c r="F253" s="195">
        <v>0</v>
      </c>
    </row>
    <row r="254" spans="1:8" x14ac:dyDescent="0.25">
      <c r="A254" s="179"/>
      <c r="B254" s="193">
        <v>324</v>
      </c>
      <c r="C254" s="179" t="s">
        <v>472</v>
      </c>
      <c r="D254" s="194">
        <v>0</v>
      </c>
      <c r="E254" s="194">
        <v>0</v>
      </c>
      <c r="F254" s="194">
        <v>0</v>
      </c>
    </row>
    <row r="255" spans="1:8" x14ac:dyDescent="0.25">
      <c r="A255" s="179"/>
      <c r="B255" s="193">
        <v>3241</v>
      </c>
      <c r="C255" s="179" t="s">
        <v>472</v>
      </c>
      <c r="D255" s="194">
        <v>0</v>
      </c>
      <c r="E255" s="194">
        <v>0</v>
      </c>
      <c r="F255" s="194">
        <v>0</v>
      </c>
    </row>
    <row r="256" spans="1:8" x14ac:dyDescent="0.25">
      <c r="A256" s="213" t="s">
        <v>473</v>
      </c>
      <c r="B256" s="189">
        <v>32411</v>
      </c>
      <c r="C256" s="190" t="s">
        <v>474</v>
      </c>
      <c r="D256" s="195">
        <v>0</v>
      </c>
      <c r="E256" s="195">
        <v>0</v>
      </c>
      <c r="F256" s="195">
        <v>0</v>
      </c>
    </row>
    <row r="257" spans="1:7" x14ac:dyDescent="0.25">
      <c r="A257" s="190" t="s">
        <v>475</v>
      </c>
      <c r="B257" s="189">
        <v>32412</v>
      </c>
      <c r="C257" s="190" t="s">
        <v>476</v>
      </c>
      <c r="D257" s="195">
        <v>0</v>
      </c>
      <c r="E257" s="195">
        <v>0</v>
      </c>
      <c r="F257" s="195">
        <v>0</v>
      </c>
    </row>
    <row r="258" spans="1:7" x14ac:dyDescent="0.25">
      <c r="A258" s="179"/>
      <c r="B258" s="193">
        <v>329</v>
      </c>
      <c r="C258" s="179" t="s">
        <v>477</v>
      </c>
      <c r="D258" s="194">
        <f>D259+D263+D265+D267+D270</f>
        <v>3892.09</v>
      </c>
      <c r="E258" s="194">
        <v>3892.09</v>
      </c>
      <c r="F258" s="194">
        <v>3892.09</v>
      </c>
    </row>
    <row r="259" spans="1:7" x14ac:dyDescent="0.25">
      <c r="A259" s="179"/>
      <c r="B259" s="193">
        <v>3292</v>
      </c>
      <c r="C259" s="179" t="s">
        <v>478</v>
      </c>
      <c r="D259" s="194">
        <f>D260+D261+D262</f>
        <v>3012.09</v>
      </c>
      <c r="E259" s="194">
        <v>3012.09</v>
      </c>
      <c r="F259" s="194">
        <v>3012.09</v>
      </c>
    </row>
    <row r="260" spans="1:7" x14ac:dyDescent="0.25">
      <c r="A260" s="213" t="s">
        <v>479</v>
      </c>
      <c r="B260" s="189">
        <v>32921</v>
      </c>
      <c r="C260" s="190" t="s">
        <v>480</v>
      </c>
      <c r="D260" s="195">
        <v>862.09</v>
      </c>
      <c r="E260" s="195">
        <v>862.09</v>
      </c>
      <c r="F260" s="195">
        <v>862.09</v>
      </c>
      <c r="G260" s="220"/>
    </row>
    <row r="261" spans="1:7" x14ac:dyDescent="0.25">
      <c r="A261" s="190" t="s">
        <v>481</v>
      </c>
      <c r="B261" s="189">
        <v>32922</v>
      </c>
      <c r="C261" s="190" t="s">
        <v>482</v>
      </c>
      <c r="D261" s="195">
        <v>1550</v>
      </c>
      <c r="E261" s="195">
        <v>1550</v>
      </c>
      <c r="F261" s="195">
        <v>1550</v>
      </c>
      <c r="G261" s="220"/>
    </row>
    <row r="262" spans="1:7" x14ac:dyDescent="0.25">
      <c r="A262" s="190" t="s">
        <v>483</v>
      </c>
      <c r="B262" s="189">
        <v>32923</v>
      </c>
      <c r="C262" s="190" t="s">
        <v>484</v>
      </c>
      <c r="D262" s="195">
        <v>600</v>
      </c>
      <c r="E262" s="195">
        <v>600</v>
      </c>
      <c r="F262" s="195">
        <v>600</v>
      </c>
      <c r="G262" s="160"/>
    </row>
    <row r="263" spans="1:7" x14ac:dyDescent="0.25">
      <c r="A263" s="179"/>
      <c r="B263" s="193">
        <v>3293</v>
      </c>
      <c r="C263" s="179" t="s">
        <v>485</v>
      </c>
      <c r="D263" s="194">
        <f>D264</f>
        <v>230</v>
      </c>
      <c r="E263" s="194">
        <v>230</v>
      </c>
      <c r="F263" s="194">
        <v>230</v>
      </c>
      <c r="G263" s="160"/>
    </row>
    <row r="264" spans="1:7" x14ac:dyDescent="0.25">
      <c r="A264" s="190" t="s">
        <v>486</v>
      </c>
      <c r="B264" s="189">
        <v>32931</v>
      </c>
      <c r="C264" s="190" t="s">
        <v>485</v>
      </c>
      <c r="D264" s="195">
        <v>230</v>
      </c>
      <c r="E264" s="195">
        <v>230</v>
      </c>
      <c r="F264" s="195">
        <v>230</v>
      </c>
      <c r="G264" s="220"/>
    </row>
    <row r="265" spans="1:7" x14ac:dyDescent="0.25">
      <c r="A265" s="179"/>
      <c r="B265" s="193">
        <v>3294</v>
      </c>
      <c r="C265" s="179" t="s">
        <v>487</v>
      </c>
      <c r="D265" s="194">
        <f>D266</f>
        <v>0</v>
      </c>
      <c r="E265" s="194">
        <v>0</v>
      </c>
      <c r="F265" s="194">
        <v>0</v>
      </c>
    </row>
    <row r="266" spans="1:7" x14ac:dyDescent="0.25">
      <c r="A266" s="190" t="s">
        <v>488</v>
      </c>
      <c r="B266" s="189">
        <v>32941</v>
      </c>
      <c r="C266" s="190" t="s">
        <v>489</v>
      </c>
      <c r="D266" s="195">
        <v>0</v>
      </c>
      <c r="E266" s="195">
        <v>0</v>
      </c>
      <c r="F266" s="195">
        <v>0</v>
      </c>
    </row>
    <row r="267" spans="1:7" x14ac:dyDescent="0.25">
      <c r="A267" s="179"/>
      <c r="B267" s="193">
        <v>3295</v>
      </c>
      <c r="C267" s="179" t="s">
        <v>490</v>
      </c>
      <c r="D267" s="194">
        <f>D268+D269</f>
        <v>150</v>
      </c>
      <c r="E267" s="194">
        <v>150</v>
      </c>
      <c r="F267" s="194">
        <v>150</v>
      </c>
    </row>
    <row r="268" spans="1:7" x14ac:dyDescent="0.25">
      <c r="A268" s="190" t="s">
        <v>491</v>
      </c>
      <c r="B268" s="189">
        <v>32952</v>
      </c>
      <c r="C268" s="190" t="s">
        <v>492</v>
      </c>
      <c r="D268" s="195">
        <v>0</v>
      </c>
      <c r="E268" s="195">
        <v>0</v>
      </c>
      <c r="F268" s="195">
        <v>0</v>
      </c>
    </row>
    <row r="269" spans="1:7" x14ac:dyDescent="0.25">
      <c r="A269" s="213" t="s">
        <v>493</v>
      </c>
      <c r="B269" s="189">
        <v>32959</v>
      </c>
      <c r="C269" s="190" t="s">
        <v>494</v>
      </c>
      <c r="D269" s="195">
        <v>150</v>
      </c>
      <c r="E269" s="195">
        <v>150</v>
      </c>
      <c r="F269" s="195">
        <v>150</v>
      </c>
      <c r="G269" s="160"/>
    </row>
    <row r="270" spans="1:7" x14ac:dyDescent="0.25">
      <c r="A270" s="179"/>
      <c r="B270" s="193">
        <v>3299</v>
      </c>
      <c r="C270" s="179" t="s">
        <v>477</v>
      </c>
      <c r="D270" s="194">
        <f>D271</f>
        <v>500</v>
      </c>
      <c r="E270" s="194">
        <v>500</v>
      </c>
      <c r="F270" s="194">
        <v>500</v>
      </c>
    </row>
    <row r="271" spans="1:7" x14ac:dyDescent="0.25">
      <c r="A271" s="190" t="s">
        <v>495</v>
      </c>
      <c r="B271" s="189">
        <v>32999</v>
      </c>
      <c r="C271" s="190" t="s">
        <v>477</v>
      </c>
      <c r="D271" s="195">
        <v>500</v>
      </c>
      <c r="E271" s="195">
        <v>500</v>
      </c>
      <c r="F271" s="195">
        <v>500</v>
      </c>
      <c r="G271" s="220"/>
    </row>
    <row r="272" spans="1:7" x14ac:dyDescent="0.25">
      <c r="A272" s="179"/>
      <c r="B272" s="193">
        <v>34</v>
      </c>
      <c r="C272" s="179" t="s">
        <v>76</v>
      </c>
      <c r="D272" s="194">
        <v>0</v>
      </c>
      <c r="E272" s="194">
        <v>0</v>
      </c>
      <c r="F272" s="194">
        <v>0</v>
      </c>
      <c r="G272" s="160"/>
    </row>
    <row r="273" spans="1:7" x14ac:dyDescent="0.25">
      <c r="A273" s="179"/>
      <c r="B273" s="193">
        <v>343</v>
      </c>
      <c r="C273" s="179" t="s">
        <v>496</v>
      </c>
      <c r="D273" s="194">
        <v>0</v>
      </c>
      <c r="E273" s="194">
        <v>0</v>
      </c>
      <c r="F273" s="194">
        <v>0</v>
      </c>
      <c r="G273" s="160"/>
    </row>
    <row r="274" spans="1:7" x14ac:dyDescent="0.25">
      <c r="A274" s="179"/>
      <c r="B274" s="193">
        <v>3431</v>
      </c>
      <c r="C274" s="179" t="s">
        <v>497</v>
      </c>
      <c r="D274" s="194">
        <v>0</v>
      </c>
      <c r="E274" s="194">
        <v>0</v>
      </c>
      <c r="F274" s="194">
        <v>0</v>
      </c>
      <c r="G274" s="160"/>
    </row>
    <row r="275" spans="1:7" x14ac:dyDescent="0.25">
      <c r="A275" s="190" t="s">
        <v>498</v>
      </c>
      <c r="B275" s="189">
        <v>34311</v>
      </c>
      <c r="C275" s="190" t="s">
        <v>499</v>
      </c>
      <c r="D275" s="195">
        <v>0</v>
      </c>
      <c r="E275" s="195">
        <v>0</v>
      </c>
      <c r="F275" s="195">
        <v>0</v>
      </c>
      <c r="G275" s="220"/>
    </row>
    <row r="276" spans="1:7" x14ac:dyDescent="0.25">
      <c r="A276" s="213" t="s">
        <v>500</v>
      </c>
      <c r="B276" s="189">
        <v>34312</v>
      </c>
      <c r="C276" s="190" t="s">
        <v>501</v>
      </c>
      <c r="D276" s="195">
        <v>0</v>
      </c>
      <c r="E276" s="195">
        <v>0</v>
      </c>
      <c r="F276" s="195">
        <v>0</v>
      </c>
    </row>
    <row r="277" spans="1:7" x14ac:dyDescent="0.25">
      <c r="A277" s="179"/>
      <c r="B277" s="193">
        <v>3433</v>
      </c>
      <c r="C277" s="179" t="s">
        <v>502</v>
      </c>
      <c r="D277" s="194">
        <v>0</v>
      </c>
      <c r="E277" s="194">
        <v>0</v>
      </c>
      <c r="F277" s="194">
        <v>0</v>
      </c>
    </row>
    <row r="278" spans="1:7" x14ac:dyDescent="0.25">
      <c r="A278" s="190" t="s">
        <v>503</v>
      </c>
      <c r="B278" s="189">
        <v>34339</v>
      </c>
      <c r="C278" s="190" t="s">
        <v>504</v>
      </c>
      <c r="D278" s="195">
        <v>0</v>
      </c>
      <c r="E278" s="195">
        <v>0</v>
      </c>
      <c r="F278" s="195">
        <v>0</v>
      </c>
    </row>
    <row r="279" spans="1:7" x14ac:dyDescent="0.25">
      <c r="A279" s="179"/>
      <c r="B279" s="193">
        <v>3434</v>
      </c>
      <c r="C279" s="179" t="s">
        <v>505</v>
      </c>
      <c r="D279" s="194">
        <v>0</v>
      </c>
      <c r="E279" s="194">
        <v>0</v>
      </c>
      <c r="F279" s="194">
        <v>0</v>
      </c>
    </row>
    <row r="280" spans="1:7" x14ac:dyDescent="0.25">
      <c r="A280" s="190" t="s">
        <v>506</v>
      </c>
      <c r="B280" s="189">
        <v>34349</v>
      </c>
      <c r="C280" s="190" t="s">
        <v>505</v>
      </c>
      <c r="D280" s="195">
        <v>0</v>
      </c>
      <c r="E280" s="195">
        <v>0</v>
      </c>
      <c r="F280" s="195">
        <v>0</v>
      </c>
    </row>
    <row r="281" spans="1:7" x14ac:dyDescent="0.25">
      <c r="A281" s="290" t="s">
        <v>324</v>
      </c>
      <c r="B281" s="290"/>
      <c r="C281" s="290"/>
      <c r="D281" s="218">
        <v>0</v>
      </c>
      <c r="E281" s="218">
        <v>0</v>
      </c>
      <c r="F281" s="218">
        <v>0</v>
      </c>
      <c r="G281" s="222"/>
    </row>
    <row r="282" spans="1:7" x14ac:dyDescent="0.25">
      <c r="A282" s="290" t="s">
        <v>190</v>
      </c>
      <c r="B282" s="290"/>
      <c r="C282" s="290"/>
      <c r="D282" s="216">
        <v>0</v>
      </c>
      <c r="E282" s="216">
        <v>0</v>
      </c>
      <c r="F282" s="216">
        <v>0</v>
      </c>
    </row>
    <row r="283" spans="1:7" x14ac:dyDescent="0.25">
      <c r="A283" s="290" t="s">
        <v>507</v>
      </c>
      <c r="B283" s="290"/>
      <c r="C283" s="290"/>
      <c r="D283" s="216">
        <v>0</v>
      </c>
      <c r="E283" s="216">
        <v>0</v>
      </c>
      <c r="F283" s="216">
        <v>0</v>
      </c>
    </row>
    <row r="284" spans="1:7" x14ac:dyDescent="0.25">
      <c r="A284" s="197" t="s">
        <v>229</v>
      </c>
      <c r="B284" s="198" t="s">
        <v>326</v>
      </c>
      <c r="C284" s="197" t="s">
        <v>138</v>
      </c>
      <c r="D284" s="199">
        <v>0</v>
      </c>
      <c r="E284" s="199">
        <v>0</v>
      </c>
      <c r="F284" s="199">
        <v>0</v>
      </c>
    </row>
    <row r="285" spans="1:7" x14ac:dyDescent="0.25">
      <c r="A285" s="179"/>
      <c r="B285" s="193">
        <v>4</v>
      </c>
      <c r="C285" s="179" t="s">
        <v>34</v>
      </c>
      <c r="D285" s="194">
        <v>0</v>
      </c>
      <c r="E285" s="194">
        <v>0</v>
      </c>
      <c r="F285" s="194">
        <v>0</v>
      </c>
    </row>
    <row r="286" spans="1:7" x14ac:dyDescent="0.25">
      <c r="A286" s="179"/>
      <c r="B286" s="193">
        <v>42</v>
      </c>
      <c r="C286" s="179" t="s">
        <v>79</v>
      </c>
      <c r="D286" s="194">
        <v>0</v>
      </c>
      <c r="E286" s="194">
        <v>0</v>
      </c>
      <c r="F286" s="194">
        <v>0</v>
      </c>
    </row>
    <row r="287" spans="1:7" x14ac:dyDescent="0.25">
      <c r="A287" s="179"/>
      <c r="B287" s="193">
        <v>421</v>
      </c>
      <c r="C287" s="179" t="s">
        <v>508</v>
      </c>
      <c r="D287" s="194">
        <v>0</v>
      </c>
      <c r="E287" s="194">
        <v>0</v>
      </c>
      <c r="F287" s="194">
        <v>0</v>
      </c>
    </row>
    <row r="288" spans="1:7" x14ac:dyDescent="0.25">
      <c r="A288" s="179"/>
      <c r="B288" s="193">
        <v>4212</v>
      </c>
      <c r="C288" s="179" t="s">
        <v>509</v>
      </c>
      <c r="D288" s="194">
        <v>0</v>
      </c>
      <c r="E288" s="194">
        <v>0</v>
      </c>
      <c r="F288" s="194">
        <v>0</v>
      </c>
    </row>
    <row r="289" spans="1:6" x14ac:dyDescent="0.25">
      <c r="A289" s="190" t="s">
        <v>510</v>
      </c>
      <c r="B289" s="189">
        <v>42122</v>
      </c>
      <c r="C289" s="190" t="s">
        <v>509</v>
      </c>
      <c r="D289" s="195">
        <v>0</v>
      </c>
      <c r="E289" s="195">
        <v>0</v>
      </c>
      <c r="F289" s="195">
        <v>0</v>
      </c>
    </row>
    <row r="290" spans="1:6" x14ac:dyDescent="0.25">
      <c r="A290" s="179"/>
      <c r="B290" s="193">
        <v>4214</v>
      </c>
      <c r="C290" s="179" t="s">
        <v>511</v>
      </c>
      <c r="D290" s="194">
        <v>0</v>
      </c>
      <c r="E290" s="194">
        <v>0</v>
      </c>
      <c r="F290" s="194">
        <v>0</v>
      </c>
    </row>
    <row r="291" spans="1:6" x14ac:dyDescent="0.25">
      <c r="A291" s="190" t="s">
        <v>512</v>
      </c>
      <c r="B291" s="189">
        <v>42149</v>
      </c>
      <c r="C291" s="190" t="s">
        <v>513</v>
      </c>
      <c r="D291" s="195">
        <v>0</v>
      </c>
      <c r="E291" s="195">
        <v>0</v>
      </c>
      <c r="F291" s="195">
        <v>0</v>
      </c>
    </row>
    <row r="292" spans="1:6" ht="30" x14ac:dyDescent="0.25">
      <c r="A292" s="179"/>
      <c r="B292" s="193">
        <v>45</v>
      </c>
      <c r="C292" s="179" t="s">
        <v>80</v>
      </c>
      <c r="D292" s="194">
        <v>0</v>
      </c>
      <c r="E292" s="194">
        <v>0</v>
      </c>
      <c r="F292" s="194">
        <v>0</v>
      </c>
    </row>
    <row r="293" spans="1:6" x14ac:dyDescent="0.25">
      <c r="A293" s="179"/>
      <c r="B293" s="193">
        <v>451</v>
      </c>
      <c r="C293" s="179" t="s">
        <v>514</v>
      </c>
      <c r="D293" s="194">
        <v>0</v>
      </c>
      <c r="E293" s="194">
        <v>0</v>
      </c>
      <c r="F293" s="194">
        <v>0</v>
      </c>
    </row>
    <row r="294" spans="1:6" x14ac:dyDescent="0.25">
      <c r="A294" s="179"/>
      <c r="B294" s="193">
        <v>4511</v>
      </c>
      <c r="C294" s="179" t="s">
        <v>514</v>
      </c>
      <c r="D294" s="194">
        <v>0</v>
      </c>
      <c r="E294" s="194">
        <v>0</v>
      </c>
      <c r="F294" s="194">
        <v>0</v>
      </c>
    </row>
    <row r="295" spans="1:6" x14ac:dyDescent="0.25">
      <c r="A295" s="190" t="s">
        <v>515</v>
      </c>
      <c r="B295" s="189">
        <v>45111</v>
      </c>
      <c r="C295" s="190" t="s">
        <v>514</v>
      </c>
      <c r="D295" s="195">
        <v>0</v>
      </c>
      <c r="E295" s="195">
        <v>0</v>
      </c>
      <c r="F295" s="195">
        <v>0</v>
      </c>
    </row>
    <row r="296" spans="1:6" x14ac:dyDescent="0.25">
      <c r="A296" s="179"/>
      <c r="B296" s="193">
        <v>454</v>
      </c>
      <c r="C296" s="179" t="s">
        <v>516</v>
      </c>
      <c r="D296" s="194">
        <v>0</v>
      </c>
      <c r="E296" s="194">
        <v>0</v>
      </c>
      <c r="F296" s="194">
        <v>0</v>
      </c>
    </row>
    <row r="297" spans="1:6" x14ac:dyDescent="0.25">
      <c r="A297" s="179"/>
      <c r="B297" s="193">
        <v>4541</v>
      </c>
      <c r="C297" s="179" t="s">
        <v>516</v>
      </c>
      <c r="D297" s="194">
        <v>0</v>
      </c>
      <c r="E297" s="194">
        <v>0</v>
      </c>
      <c r="F297" s="194">
        <v>0</v>
      </c>
    </row>
    <row r="298" spans="1:6" x14ac:dyDescent="0.25">
      <c r="A298" s="190" t="s">
        <v>517</v>
      </c>
      <c r="B298" s="189">
        <v>45411</v>
      </c>
      <c r="C298" s="190" t="s">
        <v>516</v>
      </c>
      <c r="D298" s="195">
        <v>0</v>
      </c>
      <c r="E298" s="195">
        <v>0</v>
      </c>
      <c r="F298" s="195">
        <v>0</v>
      </c>
    </row>
    <row r="299" spans="1:6" x14ac:dyDescent="0.25">
      <c r="A299" s="290" t="s">
        <v>324</v>
      </c>
      <c r="B299" s="290"/>
      <c r="C299" s="290"/>
      <c r="D299" s="218">
        <v>0</v>
      </c>
      <c r="E299" s="218">
        <v>0</v>
      </c>
      <c r="F299" s="218">
        <v>0</v>
      </c>
    </row>
    <row r="300" spans="1:6" x14ac:dyDescent="0.25">
      <c r="A300" s="290" t="s">
        <v>190</v>
      </c>
      <c r="B300" s="290"/>
      <c r="C300" s="290"/>
      <c r="D300" s="216">
        <v>0</v>
      </c>
      <c r="E300" s="216">
        <v>0</v>
      </c>
      <c r="F300" s="216">
        <v>0</v>
      </c>
    </row>
    <row r="301" spans="1:6" x14ac:dyDescent="0.25">
      <c r="A301" s="290" t="s">
        <v>518</v>
      </c>
      <c r="B301" s="290"/>
      <c r="C301" s="290"/>
      <c r="D301" s="216">
        <v>0</v>
      </c>
      <c r="E301" s="216">
        <v>0</v>
      </c>
      <c r="F301" s="216">
        <v>0</v>
      </c>
    </row>
    <row r="302" spans="1:6" x14ac:dyDescent="0.25">
      <c r="A302" s="197" t="s">
        <v>229</v>
      </c>
      <c r="B302" s="198" t="s">
        <v>326</v>
      </c>
      <c r="C302" s="197" t="s">
        <v>138</v>
      </c>
      <c r="D302" s="199">
        <v>3000</v>
      </c>
      <c r="E302" s="199">
        <v>3000</v>
      </c>
      <c r="F302" s="199">
        <v>3000</v>
      </c>
    </row>
    <row r="303" spans="1:6" x14ac:dyDescent="0.25">
      <c r="A303" s="179"/>
      <c r="B303" s="193">
        <v>4</v>
      </c>
      <c r="C303" s="179" t="s">
        <v>34</v>
      </c>
      <c r="D303" s="194">
        <v>3000</v>
      </c>
      <c r="E303" s="194">
        <v>3000</v>
      </c>
      <c r="F303" s="194">
        <v>3000</v>
      </c>
    </row>
    <row r="304" spans="1:6" x14ac:dyDescent="0.25">
      <c r="A304" s="179"/>
      <c r="B304" s="193">
        <v>42</v>
      </c>
      <c r="C304" s="179" t="s">
        <v>79</v>
      </c>
      <c r="D304" s="194">
        <v>3000</v>
      </c>
      <c r="E304" s="194">
        <v>3000</v>
      </c>
      <c r="F304" s="194">
        <v>3000</v>
      </c>
    </row>
    <row r="305" spans="1:6" x14ac:dyDescent="0.25">
      <c r="A305" s="179"/>
      <c r="B305" s="193">
        <v>422</v>
      </c>
      <c r="C305" s="179" t="s">
        <v>519</v>
      </c>
      <c r="D305" s="194">
        <v>3000</v>
      </c>
      <c r="E305" s="194">
        <v>3000</v>
      </c>
      <c r="F305" s="194">
        <v>3000</v>
      </c>
    </row>
    <row r="306" spans="1:6" x14ac:dyDescent="0.25">
      <c r="A306" s="179"/>
      <c r="B306" s="193">
        <v>4222</v>
      </c>
      <c r="C306" s="179" t="s">
        <v>520</v>
      </c>
      <c r="D306" s="194">
        <v>0</v>
      </c>
      <c r="E306" s="194">
        <v>0</v>
      </c>
      <c r="F306" s="194">
        <v>0</v>
      </c>
    </row>
    <row r="307" spans="1:6" x14ac:dyDescent="0.25">
      <c r="A307" s="190" t="s">
        <v>521</v>
      </c>
      <c r="B307" s="189">
        <v>42222</v>
      </c>
      <c r="C307" s="190" t="s">
        <v>522</v>
      </c>
      <c r="D307" s="195">
        <v>0</v>
      </c>
      <c r="E307" s="195">
        <v>0</v>
      </c>
      <c r="F307" s="195">
        <v>0</v>
      </c>
    </row>
    <row r="308" spans="1:6" ht="30" x14ac:dyDescent="0.25">
      <c r="A308" s="190" t="s">
        <v>523</v>
      </c>
      <c r="B308" s="189">
        <v>42223</v>
      </c>
      <c r="C308" s="190" t="s">
        <v>524</v>
      </c>
      <c r="D308" s="195">
        <v>0</v>
      </c>
      <c r="E308" s="195">
        <v>0</v>
      </c>
      <c r="F308" s="195">
        <v>0</v>
      </c>
    </row>
    <row r="309" spans="1:6" x14ac:dyDescent="0.25">
      <c r="A309" s="190" t="s">
        <v>525</v>
      </c>
      <c r="B309" s="189">
        <v>42229</v>
      </c>
      <c r="C309" s="190" t="s">
        <v>526</v>
      </c>
      <c r="D309" s="195">
        <v>0</v>
      </c>
      <c r="E309" s="195">
        <v>0</v>
      </c>
      <c r="F309" s="195">
        <v>0</v>
      </c>
    </row>
    <row r="310" spans="1:6" x14ac:dyDescent="0.25">
      <c r="A310" s="179"/>
      <c r="B310" s="193">
        <v>4227</v>
      </c>
      <c r="C310" s="179" t="s">
        <v>259</v>
      </c>
      <c r="D310" s="194">
        <v>3000</v>
      </c>
      <c r="E310" s="194">
        <v>3000</v>
      </c>
      <c r="F310" s="194">
        <v>3000</v>
      </c>
    </row>
    <row r="311" spans="1:6" x14ac:dyDescent="0.25">
      <c r="A311" s="190" t="s">
        <v>527</v>
      </c>
      <c r="B311" s="189">
        <v>42271</v>
      </c>
      <c r="C311" s="190" t="s">
        <v>528</v>
      </c>
      <c r="D311" s="195">
        <v>1000</v>
      </c>
      <c r="E311" s="195">
        <v>1000</v>
      </c>
      <c r="F311" s="195">
        <v>1000</v>
      </c>
    </row>
    <row r="312" spans="1:6" x14ac:dyDescent="0.25">
      <c r="A312" s="190" t="s">
        <v>529</v>
      </c>
      <c r="B312" s="189">
        <v>42273</v>
      </c>
      <c r="C312" s="190" t="s">
        <v>530</v>
      </c>
      <c r="D312" s="195">
        <v>2000</v>
      </c>
      <c r="E312" s="195">
        <v>2000</v>
      </c>
      <c r="F312" s="195">
        <v>2000</v>
      </c>
    </row>
    <row r="313" spans="1:6" x14ac:dyDescent="0.25">
      <c r="A313" s="179"/>
      <c r="B313" s="193">
        <v>424</v>
      </c>
      <c r="C313" s="179" t="s">
        <v>531</v>
      </c>
      <c r="D313" s="194">
        <v>0</v>
      </c>
      <c r="E313" s="194">
        <v>0</v>
      </c>
      <c r="F313" s="194">
        <v>0</v>
      </c>
    </row>
    <row r="314" spans="1:6" x14ac:dyDescent="0.25">
      <c r="A314" s="179"/>
      <c r="B314" s="193">
        <v>4241</v>
      </c>
      <c r="C314" s="179" t="s">
        <v>532</v>
      </c>
      <c r="D314" s="194">
        <v>0</v>
      </c>
      <c r="E314" s="194">
        <v>0</v>
      </c>
      <c r="F314" s="194">
        <v>0</v>
      </c>
    </row>
    <row r="315" spans="1:6" x14ac:dyDescent="0.25">
      <c r="A315" s="190" t="s">
        <v>533</v>
      </c>
      <c r="B315" s="189">
        <v>42411</v>
      </c>
      <c r="C315" s="190" t="s">
        <v>534</v>
      </c>
      <c r="D315" s="195">
        <v>0</v>
      </c>
      <c r="E315" s="195">
        <v>0</v>
      </c>
      <c r="F315" s="195">
        <v>0</v>
      </c>
    </row>
    <row r="316" spans="1:6" x14ac:dyDescent="0.25">
      <c r="A316" s="179"/>
      <c r="B316" s="193">
        <v>426</v>
      </c>
      <c r="C316" s="179" t="s">
        <v>535</v>
      </c>
      <c r="D316" s="194">
        <v>0</v>
      </c>
      <c r="E316" s="194">
        <v>0</v>
      </c>
      <c r="F316" s="194">
        <v>0</v>
      </c>
    </row>
    <row r="317" spans="1:6" x14ac:dyDescent="0.25">
      <c r="A317" s="179"/>
      <c r="B317" s="193">
        <v>4262</v>
      </c>
      <c r="C317" s="179" t="s">
        <v>536</v>
      </c>
      <c r="D317" s="194">
        <v>0</v>
      </c>
      <c r="E317" s="194">
        <v>0</v>
      </c>
      <c r="F317" s="194">
        <v>0</v>
      </c>
    </row>
    <row r="318" spans="1:6" x14ac:dyDescent="0.25">
      <c r="A318" s="190" t="s">
        <v>537</v>
      </c>
      <c r="B318" s="189">
        <v>42621</v>
      </c>
      <c r="C318" s="190" t="s">
        <v>536</v>
      </c>
      <c r="D318" s="195">
        <v>0</v>
      </c>
      <c r="E318" s="195">
        <v>0</v>
      </c>
      <c r="F318" s="195">
        <v>0</v>
      </c>
    </row>
    <row r="319" spans="1:6" x14ac:dyDescent="0.25">
      <c r="A319" s="290" t="s">
        <v>324</v>
      </c>
      <c r="B319" s="290"/>
      <c r="C319" s="290"/>
      <c r="D319" s="218"/>
      <c r="E319" s="218"/>
      <c r="F319" s="218"/>
    </row>
    <row r="320" spans="1:6" x14ac:dyDescent="0.25">
      <c r="A320" s="290" t="s">
        <v>191</v>
      </c>
      <c r="B320" s="290"/>
      <c r="C320" s="290"/>
      <c r="D320" s="219"/>
      <c r="E320" s="219"/>
      <c r="F320" s="219"/>
    </row>
    <row r="321" spans="1:8" x14ac:dyDescent="0.25">
      <c r="A321" s="197" t="s">
        <v>229</v>
      </c>
      <c r="B321" s="198" t="s">
        <v>538</v>
      </c>
      <c r="C321" s="197" t="s">
        <v>539</v>
      </c>
      <c r="D321" s="199">
        <f>D322+D339+D331+D337</f>
        <v>20377.5</v>
      </c>
      <c r="E321" s="199">
        <f t="shared" ref="E321:F321" si="15">E322+E339+E331+E337</f>
        <v>20377.5</v>
      </c>
      <c r="F321" s="199">
        <f t="shared" si="15"/>
        <v>20377.5</v>
      </c>
      <c r="G321" s="160"/>
      <c r="H321" s="160"/>
    </row>
    <row r="322" spans="1:8" x14ac:dyDescent="0.25">
      <c r="A322" s="290" t="s">
        <v>540</v>
      </c>
      <c r="B322" s="290"/>
      <c r="C322" s="290"/>
      <c r="D322" s="219">
        <f>SUM(D323:D330)</f>
        <v>2362.5</v>
      </c>
      <c r="E322" s="219">
        <f t="shared" ref="E322:F322" si="16">SUM(E323:E330)</f>
        <v>2362.5</v>
      </c>
      <c r="F322" s="219">
        <f t="shared" si="16"/>
        <v>2362.5</v>
      </c>
      <c r="G322" s="160"/>
      <c r="H322" s="160"/>
    </row>
    <row r="323" spans="1:8" x14ac:dyDescent="0.25">
      <c r="A323" s="193" t="s">
        <v>541</v>
      </c>
      <c r="B323" s="193">
        <v>312120</v>
      </c>
      <c r="C323" s="189" t="s">
        <v>542</v>
      </c>
      <c r="D323" s="195">
        <v>120</v>
      </c>
      <c r="E323" s="195">
        <v>120</v>
      </c>
      <c r="F323" s="195">
        <v>120</v>
      </c>
      <c r="G323" s="160"/>
      <c r="H323" s="160"/>
    </row>
    <row r="324" spans="1:8" ht="30" x14ac:dyDescent="0.25">
      <c r="A324" s="179" t="s">
        <v>543</v>
      </c>
      <c r="B324" s="223">
        <v>321190</v>
      </c>
      <c r="C324" s="190" t="s">
        <v>544</v>
      </c>
      <c r="D324" s="224">
        <v>500</v>
      </c>
      <c r="E324" s="224">
        <v>500</v>
      </c>
      <c r="F324" s="224">
        <v>500</v>
      </c>
      <c r="G324" s="160"/>
      <c r="H324" s="160"/>
    </row>
    <row r="325" spans="1:8" x14ac:dyDescent="0.25">
      <c r="A325" s="179" t="s">
        <v>545</v>
      </c>
      <c r="B325" s="223">
        <v>322190</v>
      </c>
      <c r="C325" s="190" t="s">
        <v>546</v>
      </c>
      <c r="D325" s="224">
        <v>100</v>
      </c>
      <c r="E325" s="224">
        <v>100</v>
      </c>
      <c r="F325" s="224">
        <v>100</v>
      </c>
      <c r="G325" s="160"/>
      <c r="H325" s="160"/>
    </row>
    <row r="326" spans="1:8" x14ac:dyDescent="0.25">
      <c r="A326" s="179" t="s">
        <v>547</v>
      </c>
      <c r="B326" s="223">
        <v>322290</v>
      </c>
      <c r="C326" s="190" t="s">
        <v>548</v>
      </c>
      <c r="D326" s="224">
        <v>100</v>
      </c>
      <c r="E326" s="224">
        <v>100</v>
      </c>
      <c r="F326" s="224">
        <v>100</v>
      </c>
      <c r="G326" s="160"/>
      <c r="H326" s="160"/>
    </row>
    <row r="327" spans="1:8" ht="17.25" customHeight="1" x14ac:dyDescent="0.25">
      <c r="A327" s="179" t="s">
        <v>549</v>
      </c>
      <c r="B327" s="223">
        <v>323190</v>
      </c>
      <c r="C327" s="190" t="s">
        <v>550</v>
      </c>
      <c r="D327" s="224">
        <v>112.5</v>
      </c>
      <c r="E327" s="224">
        <v>112.5</v>
      </c>
      <c r="F327" s="224">
        <v>112.5</v>
      </c>
      <c r="G327" s="160"/>
      <c r="H327" s="160"/>
    </row>
    <row r="328" spans="1:8" x14ac:dyDescent="0.25">
      <c r="A328" s="179" t="s">
        <v>551</v>
      </c>
      <c r="B328" s="223">
        <v>329990</v>
      </c>
      <c r="C328" s="190" t="s">
        <v>552</v>
      </c>
      <c r="D328" s="224">
        <v>500</v>
      </c>
      <c r="E328" s="224">
        <v>500</v>
      </c>
      <c r="F328" s="224">
        <v>500</v>
      </c>
      <c r="G328" s="160"/>
      <c r="H328" s="160"/>
    </row>
    <row r="329" spans="1:8" x14ac:dyDescent="0.25">
      <c r="A329" s="179" t="s">
        <v>553</v>
      </c>
      <c r="B329" s="223">
        <v>372150</v>
      </c>
      <c r="C329" s="190" t="s">
        <v>554</v>
      </c>
      <c r="D329" s="224">
        <v>180</v>
      </c>
      <c r="E329" s="224">
        <v>180</v>
      </c>
      <c r="F329" s="224">
        <v>180</v>
      </c>
      <c r="G329" s="160"/>
      <c r="H329" s="160"/>
    </row>
    <row r="330" spans="1:8" x14ac:dyDescent="0.25">
      <c r="A330" s="179" t="s">
        <v>555</v>
      </c>
      <c r="B330" s="223">
        <v>372150</v>
      </c>
      <c r="C330" s="190" t="s">
        <v>172</v>
      </c>
      <c r="D330" s="224">
        <v>750</v>
      </c>
      <c r="E330" s="224">
        <v>750</v>
      </c>
      <c r="F330" s="224">
        <v>750</v>
      </c>
      <c r="G330" s="160"/>
      <c r="H330" s="160"/>
    </row>
    <row r="331" spans="1:8" x14ac:dyDescent="0.25">
      <c r="A331" s="290" t="s">
        <v>556</v>
      </c>
      <c r="B331" s="290"/>
      <c r="C331" s="290"/>
      <c r="D331" s="218">
        <f>D332+D333</f>
        <v>2665</v>
      </c>
      <c r="E331" s="218">
        <v>2665</v>
      </c>
      <c r="F331" s="218">
        <v>2665</v>
      </c>
      <c r="G331" s="160"/>
      <c r="H331" s="160"/>
    </row>
    <row r="332" spans="1:8" ht="30" x14ac:dyDescent="0.25">
      <c r="A332" s="225" t="s">
        <v>557</v>
      </c>
      <c r="B332" s="226">
        <v>329990</v>
      </c>
      <c r="C332" s="190" t="s">
        <v>558</v>
      </c>
      <c r="D332" s="227">
        <v>2000</v>
      </c>
      <c r="E332" s="227">
        <v>2000</v>
      </c>
      <c r="F332" s="227">
        <v>2000</v>
      </c>
      <c r="G332" s="160"/>
      <c r="H332" s="160"/>
    </row>
    <row r="333" spans="1:8" x14ac:dyDescent="0.25">
      <c r="A333" s="225" t="s">
        <v>559</v>
      </c>
      <c r="B333" s="223">
        <v>42273</v>
      </c>
      <c r="C333" s="190" t="s">
        <v>530</v>
      </c>
      <c r="D333" s="227">
        <v>665</v>
      </c>
      <c r="E333" s="227">
        <v>665</v>
      </c>
      <c r="F333" s="227">
        <v>665</v>
      </c>
      <c r="G333" s="160"/>
      <c r="H333" s="160"/>
    </row>
    <row r="334" spans="1:8" x14ac:dyDescent="0.25">
      <c r="A334" s="290" t="s">
        <v>560</v>
      </c>
      <c r="B334" s="290"/>
      <c r="C334" s="290"/>
      <c r="D334" s="218">
        <f>D335+D336</f>
        <v>0</v>
      </c>
      <c r="E334" s="218">
        <f t="shared" ref="E334:F334" si="17">E335+E336</f>
        <v>0</v>
      </c>
      <c r="F334" s="218">
        <f t="shared" si="17"/>
        <v>0</v>
      </c>
      <c r="G334" s="160"/>
      <c r="H334" s="160"/>
    </row>
    <row r="335" spans="1:8" x14ac:dyDescent="0.25">
      <c r="A335" s="225" t="s">
        <v>561</v>
      </c>
      <c r="B335" s="226">
        <v>32399</v>
      </c>
      <c r="C335" s="190" t="s">
        <v>471</v>
      </c>
      <c r="D335" s="227">
        <v>0</v>
      </c>
      <c r="E335" s="227">
        <v>0</v>
      </c>
      <c r="F335" s="227">
        <v>0</v>
      </c>
      <c r="G335" s="160"/>
      <c r="H335" s="160"/>
    </row>
    <row r="336" spans="1:8" ht="30" x14ac:dyDescent="0.25">
      <c r="A336" s="225" t="s">
        <v>562</v>
      </c>
      <c r="B336" s="226">
        <v>32141</v>
      </c>
      <c r="C336" s="190" t="s">
        <v>355</v>
      </c>
      <c r="D336" s="227">
        <v>0</v>
      </c>
      <c r="E336" s="227">
        <v>0</v>
      </c>
      <c r="F336" s="227">
        <v>0</v>
      </c>
      <c r="G336" s="160"/>
      <c r="H336" s="160"/>
    </row>
    <row r="337" spans="1:8" x14ac:dyDescent="0.25">
      <c r="A337" s="290" t="s">
        <v>563</v>
      </c>
      <c r="B337" s="290"/>
      <c r="C337" s="290"/>
      <c r="D337" s="218">
        <f>D338</f>
        <v>300</v>
      </c>
      <c r="E337" s="218">
        <f t="shared" ref="E337:F337" si="18">E338</f>
        <v>300</v>
      </c>
      <c r="F337" s="218">
        <f t="shared" si="18"/>
        <v>300</v>
      </c>
      <c r="G337" s="160"/>
      <c r="H337" s="160"/>
    </row>
    <row r="338" spans="1:8" ht="27.75" customHeight="1" x14ac:dyDescent="0.25">
      <c r="A338" s="225" t="s">
        <v>564</v>
      </c>
      <c r="B338" s="226">
        <v>329990</v>
      </c>
      <c r="C338" s="190" t="s">
        <v>565</v>
      </c>
      <c r="D338" s="227">
        <v>300</v>
      </c>
      <c r="E338" s="227">
        <v>300</v>
      </c>
      <c r="F338" s="227">
        <v>300</v>
      </c>
      <c r="G338" s="160"/>
      <c r="H338" s="160"/>
    </row>
    <row r="339" spans="1:8" x14ac:dyDescent="0.25">
      <c r="A339" s="290" t="s">
        <v>566</v>
      </c>
      <c r="B339" s="290"/>
      <c r="C339" s="290"/>
      <c r="D339" s="219">
        <f>D340+D341+D342+D344+D345+D346+D343</f>
        <v>15050</v>
      </c>
      <c r="E339" s="219">
        <v>15050</v>
      </c>
      <c r="F339" s="219">
        <v>15050</v>
      </c>
      <c r="G339" s="160"/>
      <c r="H339" s="160"/>
    </row>
    <row r="340" spans="1:8" x14ac:dyDescent="0.25">
      <c r="A340" s="193" t="s">
        <v>567</v>
      </c>
      <c r="B340" s="193">
        <v>321210</v>
      </c>
      <c r="C340" s="189" t="s">
        <v>347</v>
      </c>
      <c r="D340" s="195">
        <v>0</v>
      </c>
      <c r="E340" s="195">
        <v>0</v>
      </c>
      <c r="F340" s="224">
        <v>0</v>
      </c>
      <c r="G340" s="160"/>
      <c r="H340" s="160"/>
    </row>
    <row r="341" spans="1:8" x14ac:dyDescent="0.25">
      <c r="A341" s="179" t="s">
        <v>568</v>
      </c>
      <c r="B341" s="223">
        <v>323290</v>
      </c>
      <c r="C341" s="190" t="s">
        <v>569</v>
      </c>
      <c r="D341" s="224">
        <v>3500</v>
      </c>
      <c r="E341" s="224">
        <v>3500</v>
      </c>
      <c r="F341" s="224">
        <v>3500</v>
      </c>
      <c r="G341" s="160"/>
      <c r="H341" s="160"/>
    </row>
    <row r="342" spans="1:8" x14ac:dyDescent="0.25">
      <c r="A342" s="179" t="s">
        <v>570</v>
      </c>
      <c r="B342" s="223">
        <v>323290</v>
      </c>
      <c r="C342" s="190" t="s">
        <v>408</v>
      </c>
      <c r="D342" s="224">
        <v>5000</v>
      </c>
      <c r="E342" s="224">
        <v>5000</v>
      </c>
      <c r="F342" s="224">
        <v>5000</v>
      </c>
      <c r="G342" s="160"/>
      <c r="H342" s="160"/>
    </row>
    <row r="343" spans="1:8" x14ac:dyDescent="0.25">
      <c r="A343" s="179" t="s">
        <v>571</v>
      </c>
      <c r="B343" s="223">
        <v>32372</v>
      </c>
      <c r="C343" s="190" t="s">
        <v>453</v>
      </c>
      <c r="D343" s="224">
        <v>2050</v>
      </c>
      <c r="E343" s="224">
        <v>2050</v>
      </c>
      <c r="F343" s="224">
        <v>2050</v>
      </c>
      <c r="G343" s="160"/>
      <c r="H343" s="160"/>
    </row>
    <row r="344" spans="1:8" x14ac:dyDescent="0.25">
      <c r="A344" s="179" t="s">
        <v>572</v>
      </c>
      <c r="B344" s="223">
        <v>323790</v>
      </c>
      <c r="C344" s="190" t="s">
        <v>573</v>
      </c>
      <c r="D344" s="224">
        <v>0</v>
      </c>
      <c r="E344" s="224">
        <v>0</v>
      </c>
      <c r="F344" s="224">
        <v>0</v>
      </c>
      <c r="G344" s="160"/>
      <c r="H344" s="160"/>
    </row>
    <row r="345" spans="1:8" x14ac:dyDescent="0.25">
      <c r="A345" s="179" t="s">
        <v>574</v>
      </c>
      <c r="B345" s="223">
        <v>329990</v>
      </c>
      <c r="C345" s="190" t="s">
        <v>477</v>
      </c>
      <c r="D345" s="224">
        <v>1000</v>
      </c>
      <c r="E345" s="224">
        <v>1000</v>
      </c>
      <c r="F345" s="224">
        <v>1000</v>
      </c>
      <c r="G345" s="160"/>
      <c r="H345" s="160"/>
    </row>
    <row r="346" spans="1:8" x14ac:dyDescent="0.25">
      <c r="A346" s="179" t="s">
        <v>575</v>
      </c>
      <c r="B346" s="223">
        <v>422730</v>
      </c>
      <c r="C346" s="190" t="s">
        <v>530</v>
      </c>
      <c r="D346" s="224">
        <v>3500</v>
      </c>
      <c r="E346" s="224">
        <v>3500</v>
      </c>
      <c r="F346" s="224">
        <v>3500</v>
      </c>
      <c r="G346" s="160"/>
      <c r="H346" s="160"/>
    </row>
    <row r="347" spans="1:8" x14ac:dyDescent="0.25">
      <c r="A347" s="290" t="s">
        <v>324</v>
      </c>
      <c r="B347" s="290"/>
      <c r="C347" s="290"/>
      <c r="D347" s="218"/>
      <c r="E347" s="218"/>
      <c r="F347" s="218"/>
    </row>
    <row r="348" spans="1:8" x14ac:dyDescent="0.25">
      <c r="A348" s="291" t="s">
        <v>576</v>
      </c>
      <c r="B348" s="291"/>
      <c r="C348" s="291"/>
      <c r="D348" s="216"/>
      <c r="E348" s="216"/>
      <c r="F348" s="216"/>
    </row>
    <row r="349" spans="1:8" x14ac:dyDescent="0.25">
      <c r="A349" s="290" t="s">
        <v>577</v>
      </c>
      <c r="B349" s="290"/>
      <c r="C349" s="290"/>
      <c r="D349" s="218">
        <f>D350+D458+D498+D575+D651+D715</f>
        <v>1781165</v>
      </c>
      <c r="E349" s="218">
        <f t="shared" ref="E349:F349" si="19">E350+E458+E498+E575+E651+E715</f>
        <v>1881165</v>
      </c>
      <c r="F349" s="218">
        <f t="shared" si="19"/>
        <v>1981165</v>
      </c>
    </row>
    <row r="350" spans="1:8" x14ac:dyDescent="0.25">
      <c r="A350" s="197" t="s">
        <v>229</v>
      </c>
      <c r="B350" s="198" t="s">
        <v>230</v>
      </c>
      <c r="C350" s="197" t="s">
        <v>231</v>
      </c>
      <c r="D350" s="199">
        <f>D351+D438</f>
        <v>650</v>
      </c>
      <c r="E350" s="199">
        <v>650</v>
      </c>
      <c r="F350" s="199">
        <v>650</v>
      </c>
    </row>
    <row r="351" spans="1:8" x14ac:dyDescent="0.25">
      <c r="A351" s="179"/>
      <c r="B351" s="193">
        <v>3</v>
      </c>
      <c r="C351" s="179" t="s">
        <v>31</v>
      </c>
      <c r="D351" s="194">
        <f>D352+D356+D430+D434</f>
        <v>650</v>
      </c>
      <c r="E351" s="194">
        <v>650</v>
      </c>
      <c r="F351" s="194">
        <v>650</v>
      </c>
    </row>
    <row r="352" spans="1:8" x14ac:dyDescent="0.25">
      <c r="A352" s="179"/>
      <c r="B352" s="193">
        <v>31</v>
      </c>
      <c r="C352" s="179" t="s">
        <v>32</v>
      </c>
      <c r="D352" s="194">
        <v>0</v>
      </c>
      <c r="E352" s="194">
        <v>0</v>
      </c>
      <c r="F352" s="194">
        <v>0</v>
      </c>
    </row>
    <row r="353" spans="1:7" x14ac:dyDescent="0.25">
      <c r="A353" s="179"/>
      <c r="B353" s="193">
        <v>312</v>
      </c>
      <c r="C353" s="179" t="s">
        <v>578</v>
      </c>
      <c r="D353" s="194">
        <v>0</v>
      </c>
      <c r="E353" s="194">
        <v>0</v>
      </c>
      <c r="F353" s="194">
        <v>0</v>
      </c>
    </row>
    <row r="354" spans="1:7" x14ac:dyDescent="0.25">
      <c r="A354" s="179"/>
      <c r="B354" s="193">
        <v>3121</v>
      </c>
      <c r="C354" s="179" t="s">
        <v>578</v>
      </c>
      <c r="D354" s="194">
        <v>0</v>
      </c>
      <c r="E354" s="194">
        <v>0</v>
      </c>
      <c r="F354" s="194">
        <v>0</v>
      </c>
    </row>
    <row r="355" spans="1:7" x14ac:dyDescent="0.25">
      <c r="A355" s="190" t="s">
        <v>579</v>
      </c>
      <c r="B355" s="189">
        <v>31212</v>
      </c>
      <c r="C355" s="190" t="s">
        <v>580</v>
      </c>
      <c r="D355" s="195">
        <v>0</v>
      </c>
      <c r="E355" s="195">
        <v>0</v>
      </c>
      <c r="F355" s="195">
        <v>0</v>
      </c>
    </row>
    <row r="356" spans="1:7" x14ac:dyDescent="0.25">
      <c r="A356" s="179"/>
      <c r="B356" s="193">
        <v>32</v>
      </c>
      <c r="C356" s="179" t="s">
        <v>33</v>
      </c>
      <c r="D356" s="194">
        <f>D357+D371+D389+D412+D415</f>
        <v>645</v>
      </c>
      <c r="E356" s="194">
        <v>645</v>
      </c>
      <c r="F356" s="194">
        <v>645</v>
      </c>
    </row>
    <row r="357" spans="1:7" x14ac:dyDescent="0.25">
      <c r="A357" s="179"/>
      <c r="B357" s="193">
        <v>321</v>
      </c>
      <c r="C357" s="179" t="s">
        <v>327</v>
      </c>
      <c r="D357" s="194">
        <f>D358+D364+D366+D369</f>
        <v>0</v>
      </c>
      <c r="E357" s="194">
        <v>0</v>
      </c>
      <c r="F357" s="194">
        <v>0</v>
      </c>
    </row>
    <row r="358" spans="1:7" x14ac:dyDescent="0.25">
      <c r="A358" s="179"/>
      <c r="B358" s="193">
        <v>3211</v>
      </c>
      <c r="C358" s="179" t="s">
        <v>328</v>
      </c>
      <c r="D358" s="194">
        <f>D359+D360+D361+D362+D363</f>
        <v>0</v>
      </c>
      <c r="E358" s="194">
        <v>0</v>
      </c>
      <c r="F358" s="194">
        <v>0</v>
      </c>
    </row>
    <row r="359" spans="1:7" x14ac:dyDescent="0.25">
      <c r="A359" s="213" t="s">
        <v>581</v>
      </c>
      <c r="B359" s="189">
        <v>32111</v>
      </c>
      <c r="C359" s="190" t="s">
        <v>330</v>
      </c>
      <c r="D359" s="195">
        <v>0</v>
      </c>
      <c r="E359" s="195">
        <v>0</v>
      </c>
      <c r="F359" s="195">
        <v>0</v>
      </c>
    </row>
    <row r="360" spans="1:7" x14ac:dyDescent="0.25">
      <c r="A360" s="213" t="s">
        <v>582</v>
      </c>
      <c r="B360" s="189">
        <v>32112</v>
      </c>
      <c r="C360" s="190" t="s">
        <v>332</v>
      </c>
      <c r="D360" s="195">
        <v>0</v>
      </c>
      <c r="E360" s="195">
        <v>0</v>
      </c>
      <c r="F360" s="195">
        <v>0</v>
      </c>
    </row>
    <row r="361" spans="1:7" x14ac:dyDescent="0.25">
      <c r="A361" s="213" t="s">
        <v>583</v>
      </c>
      <c r="B361" s="189">
        <v>32113</v>
      </c>
      <c r="C361" s="190" t="s">
        <v>334</v>
      </c>
      <c r="D361" s="195">
        <v>0</v>
      </c>
      <c r="E361" s="195">
        <v>0</v>
      </c>
      <c r="F361" s="195">
        <v>0</v>
      </c>
    </row>
    <row r="362" spans="1:7" x14ac:dyDescent="0.25">
      <c r="A362" s="213" t="s">
        <v>584</v>
      </c>
      <c r="B362" s="189">
        <v>32115</v>
      </c>
      <c r="C362" s="190" t="s">
        <v>338</v>
      </c>
      <c r="D362" s="195">
        <v>0</v>
      </c>
      <c r="E362" s="195">
        <v>0</v>
      </c>
      <c r="F362" s="195">
        <v>0</v>
      </c>
    </row>
    <row r="363" spans="1:7" x14ac:dyDescent="0.25">
      <c r="A363" s="190" t="s">
        <v>585</v>
      </c>
      <c r="B363" s="189">
        <v>32119</v>
      </c>
      <c r="C363" s="190" t="s">
        <v>344</v>
      </c>
      <c r="D363" s="195">
        <v>0</v>
      </c>
      <c r="E363" s="195">
        <v>0</v>
      </c>
      <c r="F363" s="195">
        <v>0</v>
      </c>
      <c r="G363" s="220"/>
    </row>
    <row r="364" spans="1:7" x14ac:dyDescent="0.25">
      <c r="A364" s="179"/>
      <c r="B364" s="193">
        <v>3212</v>
      </c>
      <c r="C364" s="179" t="s">
        <v>345</v>
      </c>
      <c r="D364" s="194">
        <f>D365</f>
        <v>0</v>
      </c>
      <c r="E364" s="194">
        <v>0</v>
      </c>
      <c r="F364" s="194">
        <v>0</v>
      </c>
      <c r="G364" s="160"/>
    </row>
    <row r="365" spans="1:7" x14ac:dyDescent="0.25">
      <c r="A365" s="190" t="s">
        <v>586</v>
      </c>
      <c r="B365" s="189">
        <v>32121</v>
      </c>
      <c r="C365" s="190" t="s">
        <v>347</v>
      </c>
      <c r="D365" s="195">
        <v>0</v>
      </c>
      <c r="E365" s="195">
        <v>0</v>
      </c>
      <c r="F365" s="195">
        <v>0</v>
      </c>
      <c r="G365" s="160"/>
    </row>
    <row r="366" spans="1:7" x14ac:dyDescent="0.25">
      <c r="A366" s="190"/>
      <c r="B366" s="193">
        <v>3213</v>
      </c>
      <c r="C366" s="179" t="s">
        <v>348</v>
      </c>
      <c r="D366" s="194">
        <f>D367+D368</f>
        <v>0</v>
      </c>
      <c r="E366" s="194">
        <v>0</v>
      </c>
      <c r="F366" s="194">
        <v>0</v>
      </c>
      <c r="G366" s="160"/>
    </row>
    <row r="367" spans="1:7" x14ac:dyDescent="0.25">
      <c r="A367" s="190" t="s">
        <v>587</v>
      </c>
      <c r="B367" s="189">
        <v>32131</v>
      </c>
      <c r="C367" s="190" t="s">
        <v>350</v>
      </c>
      <c r="D367" s="195">
        <v>0</v>
      </c>
      <c r="E367" s="195">
        <v>0</v>
      </c>
      <c r="F367" s="195">
        <v>0</v>
      </c>
      <c r="G367" s="160"/>
    </row>
    <row r="368" spans="1:7" x14ac:dyDescent="0.25">
      <c r="A368" s="190" t="s">
        <v>588</v>
      </c>
      <c r="B368" s="189">
        <v>32132</v>
      </c>
      <c r="C368" s="190" t="s">
        <v>352</v>
      </c>
      <c r="D368" s="195">
        <v>0</v>
      </c>
      <c r="E368" s="195">
        <v>0</v>
      </c>
      <c r="F368" s="195">
        <v>0</v>
      </c>
      <c r="G368" s="160"/>
    </row>
    <row r="369" spans="1:8" x14ac:dyDescent="0.25">
      <c r="A369" s="179"/>
      <c r="B369" s="193">
        <v>3214</v>
      </c>
      <c r="C369" s="179" t="s">
        <v>353</v>
      </c>
      <c r="D369" s="194">
        <f>D370</f>
        <v>0</v>
      </c>
      <c r="E369" s="194">
        <v>0</v>
      </c>
      <c r="F369" s="194">
        <v>0</v>
      </c>
      <c r="G369" s="160"/>
    </row>
    <row r="370" spans="1:8" ht="30" x14ac:dyDescent="0.25">
      <c r="A370" s="190" t="s">
        <v>589</v>
      </c>
      <c r="B370" s="189">
        <v>32141</v>
      </c>
      <c r="C370" s="190" t="s">
        <v>355</v>
      </c>
      <c r="D370" s="195">
        <v>0</v>
      </c>
      <c r="E370" s="195">
        <v>0</v>
      </c>
      <c r="F370" s="195">
        <v>0</v>
      </c>
      <c r="G370" s="160"/>
    </row>
    <row r="371" spans="1:8" x14ac:dyDescent="0.25">
      <c r="A371" s="179"/>
      <c r="B371" s="193">
        <v>322</v>
      </c>
      <c r="C371" s="179" t="s">
        <v>356</v>
      </c>
      <c r="D371" s="194">
        <f>D372+D378+D382+D386</f>
        <v>40</v>
      </c>
      <c r="E371" s="194">
        <v>40</v>
      </c>
      <c r="F371" s="194">
        <v>40</v>
      </c>
      <c r="G371" s="160"/>
    </row>
    <row r="372" spans="1:8" x14ac:dyDescent="0.25">
      <c r="A372" s="179"/>
      <c r="B372" s="193">
        <v>3221</v>
      </c>
      <c r="C372" s="179" t="s">
        <v>357</v>
      </c>
      <c r="D372" s="194">
        <f>D373+D374+D375+D376+D377</f>
        <v>20</v>
      </c>
      <c r="E372" s="194">
        <v>20</v>
      </c>
      <c r="F372" s="194">
        <v>20</v>
      </c>
      <c r="G372" s="160"/>
    </row>
    <row r="373" spans="1:8" x14ac:dyDescent="0.25">
      <c r="A373" s="190" t="s">
        <v>590</v>
      </c>
      <c r="B373" s="189">
        <v>32211</v>
      </c>
      <c r="C373" s="190" t="s">
        <v>359</v>
      </c>
      <c r="D373" s="195">
        <v>0</v>
      </c>
      <c r="E373" s="195">
        <v>0</v>
      </c>
      <c r="F373" s="195">
        <v>0</v>
      </c>
      <c r="G373" s="160"/>
    </row>
    <row r="374" spans="1:8" x14ac:dyDescent="0.25">
      <c r="A374" s="190" t="s">
        <v>591</v>
      </c>
      <c r="B374" s="189">
        <v>32212</v>
      </c>
      <c r="C374" s="190" t="s">
        <v>361</v>
      </c>
      <c r="D374" s="195">
        <v>0</v>
      </c>
      <c r="E374" s="195">
        <v>0</v>
      </c>
      <c r="F374" s="195">
        <v>0</v>
      </c>
      <c r="G374" s="160"/>
    </row>
    <row r="375" spans="1:8" x14ac:dyDescent="0.25">
      <c r="A375" s="190" t="s">
        <v>592</v>
      </c>
      <c r="B375" s="189">
        <v>32214</v>
      </c>
      <c r="C375" s="190" t="s">
        <v>363</v>
      </c>
      <c r="D375" s="195">
        <v>0</v>
      </c>
      <c r="E375" s="195">
        <v>0</v>
      </c>
      <c r="F375" s="195">
        <v>0</v>
      </c>
      <c r="G375" s="160"/>
    </row>
    <row r="376" spans="1:8" x14ac:dyDescent="0.25">
      <c r="A376" s="190" t="s">
        <v>593</v>
      </c>
      <c r="B376" s="189">
        <v>32216</v>
      </c>
      <c r="C376" s="190" t="s">
        <v>365</v>
      </c>
      <c r="D376" s="195">
        <v>0</v>
      </c>
      <c r="E376" s="195">
        <v>0</v>
      </c>
      <c r="F376" s="195">
        <v>0</v>
      </c>
      <c r="G376" s="160"/>
    </row>
    <row r="377" spans="1:8" x14ac:dyDescent="0.25">
      <c r="A377" s="190" t="s">
        <v>594</v>
      </c>
      <c r="B377" s="189">
        <v>32219</v>
      </c>
      <c r="C377" s="190" t="s">
        <v>367</v>
      </c>
      <c r="D377" s="195">
        <v>20</v>
      </c>
      <c r="E377" s="195">
        <v>20</v>
      </c>
      <c r="F377" s="195">
        <v>20</v>
      </c>
      <c r="G377" s="220"/>
    </row>
    <row r="378" spans="1:8" x14ac:dyDescent="0.25">
      <c r="A378" s="179"/>
      <c r="B378" s="193">
        <v>3222</v>
      </c>
      <c r="C378" s="179" t="s">
        <v>368</v>
      </c>
      <c r="D378" s="194">
        <f>D379+D380+D381</f>
        <v>20</v>
      </c>
      <c r="E378" s="194">
        <v>20</v>
      </c>
      <c r="F378" s="194">
        <v>20</v>
      </c>
    </row>
    <row r="379" spans="1:8" x14ac:dyDescent="0.25">
      <c r="A379" s="190" t="s">
        <v>595</v>
      </c>
      <c r="B379" s="189">
        <v>32221</v>
      </c>
      <c r="C379" s="190" t="s">
        <v>370</v>
      </c>
      <c r="D379" s="195">
        <v>0</v>
      </c>
      <c r="E379" s="195">
        <v>0</v>
      </c>
      <c r="F379" s="195">
        <v>0</v>
      </c>
    </row>
    <row r="380" spans="1:8" x14ac:dyDescent="0.25">
      <c r="A380" s="190" t="s">
        <v>596</v>
      </c>
      <c r="B380" s="189">
        <v>32222</v>
      </c>
      <c r="C380" s="190" t="s">
        <v>372</v>
      </c>
      <c r="D380" s="195">
        <v>0</v>
      </c>
      <c r="E380" s="195">
        <v>0</v>
      </c>
      <c r="F380" s="195">
        <v>0</v>
      </c>
      <c r="G380" s="160"/>
      <c r="H380" s="160"/>
    </row>
    <row r="381" spans="1:8" x14ac:dyDescent="0.25">
      <c r="A381" s="190" t="s">
        <v>597</v>
      </c>
      <c r="B381" s="189">
        <v>32229</v>
      </c>
      <c r="C381" s="190" t="s">
        <v>374</v>
      </c>
      <c r="D381" s="195">
        <v>20</v>
      </c>
      <c r="E381" s="195">
        <v>20</v>
      </c>
      <c r="F381" s="195">
        <v>20</v>
      </c>
      <c r="G381" s="220"/>
      <c r="H381" s="160"/>
    </row>
    <row r="382" spans="1:8" x14ac:dyDescent="0.25">
      <c r="A382" s="179"/>
      <c r="B382" s="193">
        <v>3223</v>
      </c>
      <c r="C382" s="179" t="s">
        <v>375</v>
      </c>
      <c r="D382" s="194">
        <f>D383+D384+D385</f>
        <v>0</v>
      </c>
      <c r="E382" s="194">
        <v>0</v>
      </c>
      <c r="F382" s="194">
        <v>0</v>
      </c>
    </row>
    <row r="383" spans="1:8" x14ac:dyDescent="0.25">
      <c r="A383" s="190" t="s">
        <v>598</v>
      </c>
      <c r="B383" s="189">
        <v>32231</v>
      </c>
      <c r="C383" s="190" t="s">
        <v>377</v>
      </c>
      <c r="D383" s="195">
        <v>0</v>
      </c>
      <c r="E383" s="195">
        <v>0</v>
      </c>
      <c r="F383" s="195">
        <v>0</v>
      </c>
    </row>
    <row r="384" spans="1:8" x14ac:dyDescent="0.25">
      <c r="A384" s="190" t="s">
        <v>599</v>
      </c>
      <c r="B384" s="189">
        <v>32233</v>
      </c>
      <c r="C384" s="190" t="s">
        <v>379</v>
      </c>
      <c r="D384" s="195">
        <v>0</v>
      </c>
      <c r="E384" s="195">
        <v>0</v>
      </c>
      <c r="F384" s="195">
        <v>0</v>
      </c>
    </row>
    <row r="385" spans="1:7" x14ac:dyDescent="0.25">
      <c r="A385" s="190" t="s">
        <v>600</v>
      </c>
      <c r="B385" s="189">
        <v>32234</v>
      </c>
      <c r="C385" s="190" t="s">
        <v>381</v>
      </c>
      <c r="D385" s="195">
        <v>0</v>
      </c>
      <c r="E385" s="195">
        <v>0</v>
      </c>
      <c r="F385" s="195">
        <v>0</v>
      </c>
      <c r="G385" s="220"/>
    </row>
    <row r="386" spans="1:7" x14ac:dyDescent="0.25">
      <c r="A386" s="179"/>
      <c r="B386" s="193">
        <v>3225</v>
      </c>
      <c r="C386" s="179" t="s">
        <v>393</v>
      </c>
      <c r="D386" s="194">
        <f>D387+D388</f>
        <v>0</v>
      </c>
      <c r="E386" s="194">
        <v>0</v>
      </c>
      <c r="F386" s="194">
        <v>0</v>
      </c>
    </row>
    <row r="387" spans="1:7" x14ac:dyDescent="0.25">
      <c r="A387" s="190" t="s">
        <v>601</v>
      </c>
      <c r="B387" s="189">
        <v>32251</v>
      </c>
      <c r="C387" s="190" t="s">
        <v>395</v>
      </c>
      <c r="D387" s="195">
        <v>0</v>
      </c>
      <c r="E387" s="195">
        <v>0</v>
      </c>
      <c r="F387" s="195">
        <v>0</v>
      </c>
      <c r="G387" s="160"/>
    </row>
    <row r="388" spans="1:7" x14ac:dyDescent="0.25">
      <c r="A388" s="190" t="s">
        <v>602</v>
      </c>
      <c r="B388" s="189">
        <v>32252</v>
      </c>
      <c r="C388" s="190" t="s">
        <v>603</v>
      </c>
      <c r="D388" s="195">
        <v>0</v>
      </c>
      <c r="E388" s="195">
        <v>0</v>
      </c>
      <c r="F388" s="195">
        <v>0</v>
      </c>
    </row>
    <row r="389" spans="1:7" x14ac:dyDescent="0.25">
      <c r="A389" s="179"/>
      <c r="B389" s="193">
        <v>323</v>
      </c>
      <c r="C389" s="179" t="s">
        <v>400</v>
      </c>
      <c r="D389" s="194">
        <f>D390+D394+D399+D401+D404+D408</f>
        <v>10</v>
      </c>
      <c r="E389" s="194">
        <v>10</v>
      </c>
      <c r="F389" s="194">
        <v>10</v>
      </c>
    </row>
    <row r="390" spans="1:7" x14ac:dyDescent="0.25">
      <c r="A390" s="179"/>
      <c r="B390" s="193">
        <v>3231</v>
      </c>
      <c r="C390" s="179" t="s">
        <v>401</v>
      </c>
      <c r="D390" s="194">
        <f>D391+D392+D393</f>
        <v>10</v>
      </c>
      <c r="E390" s="194">
        <v>10</v>
      </c>
      <c r="F390" s="194">
        <v>10</v>
      </c>
    </row>
    <row r="391" spans="1:7" x14ac:dyDescent="0.25">
      <c r="A391" s="190" t="s">
        <v>604</v>
      </c>
      <c r="B391" s="189">
        <v>32311</v>
      </c>
      <c r="C391" s="190" t="s">
        <v>403</v>
      </c>
      <c r="D391" s="195">
        <v>0</v>
      </c>
      <c r="E391" s="195">
        <v>0</v>
      </c>
      <c r="F391" s="195">
        <v>0</v>
      </c>
    </row>
    <row r="392" spans="1:7" x14ac:dyDescent="0.25">
      <c r="A392" s="190" t="s">
        <v>605</v>
      </c>
      <c r="B392" s="189">
        <v>32313</v>
      </c>
      <c r="C392" s="190" t="s">
        <v>405</v>
      </c>
      <c r="D392" s="195">
        <v>0</v>
      </c>
      <c r="E392" s="195">
        <v>0</v>
      </c>
      <c r="F392" s="195">
        <v>0</v>
      </c>
    </row>
    <row r="393" spans="1:7" x14ac:dyDescent="0.25">
      <c r="A393" s="190" t="s">
        <v>606</v>
      </c>
      <c r="B393" s="189">
        <v>323190</v>
      </c>
      <c r="C393" s="190" t="s">
        <v>407</v>
      </c>
      <c r="D393" s="195">
        <v>10</v>
      </c>
      <c r="E393" s="195">
        <v>10</v>
      </c>
      <c r="F393" s="195">
        <v>10</v>
      </c>
      <c r="G393" s="220"/>
    </row>
    <row r="394" spans="1:7" x14ac:dyDescent="0.25">
      <c r="A394" s="179"/>
      <c r="B394" s="193">
        <v>3232</v>
      </c>
      <c r="C394" s="179" t="s">
        <v>408</v>
      </c>
      <c r="D394" s="194">
        <f>D395+D396+D397+D398</f>
        <v>0</v>
      </c>
      <c r="E394" s="194">
        <v>0</v>
      </c>
      <c r="F394" s="194">
        <v>0</v>
      </c>
    </row>
    <row r="395" spans="1:7" ht="30" x14ac:dyDescent="0.25">
      <c r="A395" s="190" t="s">
        <v>607</v>
      </c>
      <c r="B395" s="189">
        <v>32321</v>
      </c>
      <c r="C395" s="190" t="s">
        <v>410</v>
      </c>
      <c r="D395" s="195">
        <v>0</v>
      </c>
      <c r="E395" s="195">
        <v>0</v>
      </c>
      <c r="F395" s="195">
        <v>0</v>
      </c>
    </row>
    <row r="396" spans="1:7" ht="30" x14ac:dyDescent="0.25">
      <c r="A396" s="190" t="s">
        <v>608</v>
      </c>
      <c r="B396" s="189">
        <v>32322</v>
      </c>
      <c r="C396" s="190" t="s">
        <v>412</v>
      </c>
      <c r="D396" s="195">
        <v>0</v>
      </c>
      <c r="E396" s="195">
        <v>0</v>
      </c>
      <c r="F396" s="195">
        <v>0</v>
      </c>
    </row>
    <row r="397" spans="1:7" ht="30" x14ac:dyDescent="0.25">
      <c r="A397" s="190" t="s">
        <v>609</v>
      </c>
      <c r="B397" s="189">
        <v>32323</v>
      </c>
      <c r="C397" s="190" t="s">
        <v>414</v>
      </c>
      <c r="D397" s="195">
        <v>0</v>
      </c>
      <c r="E397" s="195">
        <v>0</v>
      </c>
      <c r="F397" s="195">
        <v>0</v>
      </c>
    </row>
    <row r="398" spans="1:7" x14ac:dyDescent="0.25">
      <c r="A398" s="190" t="s">
        <v>610</v>
      </c>
      <c r="B398" s="189">
        <v>32329</v>
      </c>
      <c r="C398" s="190" t="s">
        <v>611</v>
      </c>
      <c r="D398" s="195">
        <v>0</v>
      </c>
      <c r="E398" s="195">
        <v>0</v>
      </c>
      <c r="F398" s="195">
        <v>0</v>
      </c>
    </row>
    <row r="399" spans="1:7" x14ac:dyDescent="0.25">
      <c r="A399" s="179"/>
      <c r="B399" s="193">
        <v>3233</v>
      </c>
      <c r="C399" s="179" t="s">
        <v>417</v>
      </c>
      <c r="D399" s="194">
        <f>D400</f>
        <v>0</v>
      </c>
      <c r="E399" s="194">
        <v>0</v>
      </c>
      <c r="F399" s="194">
        <v>0</v>
      </c>
    </row>
    <row r="400" spans="1:7" x14ac:dyDescent="0.25">
      <c r="A400" s="190" t="s">
        <v>612</v>
      </c>
      <c r="B400" s="189">
        <v>32339</v>
      </c>
      <c r="C400" s="190" t="s">
        <v>419</v>
      </c>
      <c r="D400" s="195">
        <v>0</v>
      </c>
      <c r="E400" s="195">
        <v>0</v>
      </c>
      <c r="F400" s="195">
        <v>0</v>
      </c>
      <c r="G400" s="220"/>
    </row>
    <row r="401" spans="1:7" x14ac:dyDescent="0.25">
      <c r="A401" s="179"/>
      <c r="B401" s="193">
        <v>3235</v>
      </c>
      <c r="C401" s="179" t="s">
        <v>433</v>
      </c>
      <c r="D401" s="194">
        <f>D402+D403</f>
        <v>0</v>
      </c>
      <c r="E401" s="194">
        <v>0</v>
      </c>
      <c r="F401" s="194">
        <v>0</v>
      </c>
      <c r="G401" s="160"/>
    </row>
    <row r="402" spans="1:7" x14ac:dyDescent="0.25">
      <c r="A402" s="190" t="s">
        <v>613</v>
      </c>
      <c r="B402" s="189">
        <v>32352</v>
      </c>
      <c r="C402" s="190" t="s">
        <v>435</v>
      </c>
      <c r="D402" s="195">
        <v>0</v>
      </c>
      <c r="E402" s="195">
        <v>0</v>
      </c>
      <c r="F402" s="195">
        <v>0</v>
      </c>
      <c r="G402" s="160"/>
    </row>
    <row r="403" spans="1:7" x14ac:dyDescent="0.25">
      <c r="A403" s="190" t="s">
        <v>614</v>
      </c>
      <c r="B403" s="189">
        <v>32359</v>
      </c>
      <c r="C403" s="190" t="s">
        <v>443</v>
      </c>
      <c r="D403" s="195">
        <v>0</v>
      </c>
      <c r="E403" s="195">
        <v>0</v>
      </c>
      <c r="F403" s="195">
        <v>0</v>
      </c>
    </row>
    <row r="404" spans="1:7" x14ac:dyDescent="0.25">
      <c r="A404" s="179"/>
      <c r="B404" s="193">
        <v>3237</v>
      </c>
      <c r="C404" s="179" t="s">
        <v>449</v>
      </c>
      <c r="D404" s="194">
        <f>D405+D406+D407</f>
        <v>0</v>
      </c>
      <c r="E404" s="194">
        <v>0</v>
      </c>
      <c r="F404" s="194">
        <v>0</v>
      </c>
    </row>
    <row r="405" spans="1:7" x14ac:dyDescent="0.25">
      <c r="A405" s="190" t="s">
        <v>615</v>
      </c>
      <c r="B405" s="189">
        <v>32372</v>
      </c>
      <c r="C405" s="190" t="s">
        <v>453</v>
      </c>
      <c r="D405" s="195">
        <v>0</v>
      </c>
      <c r="E405" s="195">
        <v>0</v>
      </c>
      <c r="F405" s="195">
        <v>0</v>
      </c>
    </row>
    <row r="406" spans="1:7" x14ac:dyDescent="0.25">
      <c r="A406" s="190" t="s">
        <v>616</v>
      </c>
      <c r="B406" s="189">
        <v>32373</v>
      </c>
      <c r="C406" s="190" t="s">
        <v>455</v>
      </c>
      <c r="D406" s="195">
        <v>0</v>
      </c>
      <c r="E406" s="195">
        <v>0</v>
      </c>
      <c r="F406" s="195">
        <v>0</v>
      </c>
    </row>
    <row r="407" spans="1:7" x14ac:dyDescent="0.25">
      <c r="A407" s="190" t="s">
        <v>617</v>
      </c>
      <c r="B407" s="189">
        <v>32379</v>
      </c>
      <c r="C407" s="190" t="s">
        <v>457</v>
      </c>
      <c r="D407" s="195">
        <v>0</v>
      </c>
      <c r="E407" s="195">
        <v>0</v>
      </c>
      <c r="F407" s="195">
        <v>0</v>
      </c>
    </row>
    <row r="408" spans="1:7" x14ac:dyDescent="0.25">
      <c r="A408" s="179"/>
      <c r="B408" s="193">
        <v>3239</v>
      </c>
      <c r="C408" s="179" t="s">
        <v>463</v>
      </c>
      <c r="D408" s="194">
        <f>D409+D410+D411</f>
        <v>0</v>
      </c>
      <c r="E408" s="194">
        <v>0</v>
      </c>
      <c r="F408" s="194">
        <v>0</v>
      </c>
    </row>
    <row r="409" spans="1:7" ht="30" x14ac:dyDescent="0.25">
      <c r="A409" s="190" t="s">
        <v>618</v>
      </c>
      <c r="B409" s="189">
        <v>32391</v>
      </c>
      <c r="C409" s="190" t="s">
        <v>619</v>
      </c>
      <c r="D409" s="195">
        <v>0</v>
      </c>
      <c r="E409" s="195">
        <v>0</v>
      </c>
      <c r="F409" s="195">
        <v>0</v>
      </c>
    </row>
    <row r="410" spans="1:7" x14ac:dyDescent="0.25">
      <c r="A410" s="190" t="s">
        <v>620</v>
      </c>
      <c r="B410" s="189">
        <v>32394</v>
      </c>
      <c r="C410" s="190" t="s">
        <v>467</v>
      </c>
      <c r="D410" s="195">
        <v>0</v>
      </c>
      <c r="E410" s="195">
        <v>0</v>
      </c>
      <c r="F410" s="195">
        <v>0</v>
      </c>
    </row>
    <row r="411" spans="1:7" x14ac:dyDescent="0.25">
      <c r="A411" s="190" t="s">
        <v>621</v>
      </c>
      <c r="B411" s="189">
        <v>32399</v>
      </c>
      <c r="C411" s="190" t="s">
        <v>471</v>
      </c>
      <c r="D411" s="195">
        <v>0</v>
      </c>
      <c r="E411" s="195">
        <v>0</v>
      </c>
      <c r="F411" s="195">
        <v>0</v>
      </c>
    </row>
    <row r="412" spans="1:7" x14ac:dyDescent="0.25">
      <c r="A412" s="179"/>
      <c r="B412" s="193">
        <v>324</v>
      </c>
      <c r="C412" s="179" t="s">
        <v>472</v>
      </c>
      <c r="D412" s="194">
        <v>0</v>
      </c>
      <c r="E412" s="194">
        <v>0</v>
      </c>
      <c r="F412" s="194">
        <v>0</v>
      </c>
    </row>
    <row r="413" spans="1:7" x14ac:dyDescent="0.25">
      <c r="A413" s="179"/>
      <c r="B413" s="193">
        <v>3241</v>
      </c>
      <c r="C413" s="179" t="s">
        <v>472</v>
      </c>
      <c r="D413" s="194">
        <v>0</v>
      </c>
      <c r="E413" s="194">
        <v>0</v>
      </c>
      <c r="F413" s="194">
        <v>0</v>
      </c>
    </row>
    <row r="414" spans="1:7" x14ac:dyDescent="0.25">
      <c r="A414" s="190" t="s">
        <v>622</v>
      </c>
      <c r="B414" s="189">
        <v>32412</v>
      </c>
      <c r="C414" s="190" t="s">
        <v>623</v>
      </c>
      <c r="D414" s="195">
        <v>0</v>
      </c>
      <c r="E414" s="195">
        <v>0</v>
      </c>
      <c r="F414" s="195">
        <v>0</v>
      </c>
    </row>
    <row r="415" spans="1:7" x14ac:dyDescent="0.25">
      <c r="A415" s="179"/>
      <c r="B415" s="193">
        <v>329</v>
      </c>
      <c r="C415" s="228" t="s">
        <v>477</v>
      </c>
      <c r="D415" s="194">
        <f>D416+D418+D422+D424+D426+D428</f>
        <v>595</v>
      </c>
      <c r="E415" s="194">
        <v>595</v>
      </c>
      <c r="F415" s="194">
        <v>595</v>
      </c>
    </row>
    <row r="416" spans="1:7" x14ac:dyDescent="0.25">
      <c r="A416" s="179"/>
      <c r="B416" s="229">
        <v>3291</v>
      </c>
      <c r="C416" s="230" t="s">
        <v>624</v>
      </c>
      <c r="D416" s="231">
        <v>0</v>
      </c>
      <c r="E416" s="194">
        <v>0</v>
      </c>
      <c r="F416" s="194">
        <v>0</v>
      </c>
    </row>
    <row r="417" spans="1:7" x14ac:dyDescent="0.25">
      <c r="A417" s="190" t="s">
        <v>625</v>
      </c>
      <c r="B417" s="232">
        <v>32919</v>
      </c>
      <c r="C417" s="233" t="s">
        <v>626</v>
      </c>
      <c r="D417" s="234">
        <v>0</v>
      </c>
      <c r="E417" s="195">
        <v>0</v>
      </c>
      <c r="F417" s="195">
        <v>0</v>
      </c>
    </row>
    <row r="418" spans="1:7" x14ac:dyDescent="0.25">
      <c r="A418" s="179"/>
      <c r="B418" s="229">
        <v>3292</v>
      </c>
      <c r="C418" s="230" t="s">
        <v>478</v>
      </c>
      <c r="D418" s="231">
        <v>0</v>
      </c>
      <c r="E418" s="194">
        <v>0</v>
      </c>
      <c r="F418" s="194">
        <v>0</v>
      </c>
    </row>
    <row r="419" spans="1:7" x14ac:dyDescent="0.25">
      <c r="A419" s="190" t="s">
        <v>627</v>
      </c>
      <c r="B419" s="232">
        <v>32921</v>
      </c>
      <c r="C419" s="233" t="s">
        <v>480</v>
      </c>
      <c r="D419" s="234">
        <v>0</v>
      </c>
      <c r="E419" s="195">
        <v>0</v>
      </c>
      <c r="F419" s="195">
        <v>0</v>
      </c>
    </row>
    <row r="420" spans="1:7" x14ac:dyDescent="0.25">
      <c r="A420" s="190" t="s">
        <v>628</v>
      </c>
      <c r="B420" s="232">
        <v>32922</v>
      </c>
      <c r="C420" s="233" t="s">
        <v>482</v>
      </c>
      <c r="D420" s="234">
        <v>0</v>
      </c>
      <c r="E420" s="195">
        <v>0</v>
      </c>
      <c r="F420" s="195">
        <v>0</v>
      </c>
    </row>
    <row r="421" spans="1:7" x14ac:dyDescent="0.25">
      <c r="A421" s="190" t="s">
        <v>629</v>
      </c>
      <c r="B421" s="232">
        <v>32923</v>
      </c>
      <c r="C421" s="233" t="s">
        <v>484</v>
      </c>
      <c r="D421" s="234">
        <v>0</v>
      </c>
      <c r="E421" s="195">
        <v>0</v>
      </c>
      <c r="F421" s="195">
        <v>0</v>
      </c>
    </row>
    <row r="422" spans="1:7" x14ac:dyDescent="0.25">
      <c r="A422" s="179"/>
      <c r="B422" s="193">
        <v>3293</v>
      </c>
      <c r="C422" s="235" t="s">
        <v>485</v>
      </c>
      <c r="D422" s="194">
        <f>D423</f>
        <v>50</v>
      </c>
      <c r="E422" s="194">
        <v>50</v>
      </c>
      <c r="F422" s="194">
        <v>50</v>
      </c>
    </row>
    <row r="423" spans="1:7" x14ac:dyDescent="0.25">
      <c r="A423" s="190" t="s">
        <v>630</v>
      </c>
      <c r="B423" s="189">
        <v>32931</v>
      </c>
      <c r="C423" s="190" t="s">
        <v>485</v>
      </c>
      <c r="D423" s="195">
        <v>50</v>
      </c>
      <c r="E423" s="195">
        <v>50</v>
      </c>
      <c r="F423" s="195">
        <v>50</v>
      </c>
      <c r="G423" s="220"/>
    </row>
    <row r="424" spans="1:7" x14ac:dyDescent="0.25">
      <c r="A424" s="190"/>
      <c r="B424" s="193">
        <v>3294</v>
      </c>
      <c r="C424" s="179" t="s">
        <v>487</v>
      </c>
      <c r="D424" s="194">
        <f>D425</f>
        <v>65</v>
      </c>
      <c r="E424" s="194">
        <v>65</v>
      </c>
      <c r="F424" s="194">
        <v>65</v>
      </c>
      <c r="G424" s="160"/>
    </row>
    <row r="425" spans="1:7" x14ac:dyDescent="0.25">
      <c r="A425" s="190" t="s">
        <v>631</v>
      </c>
      <c r="B425" s="189">
        <v>32941</v>
      </c>
      <c r="C425" s="190" t="s">
        <v>489</v>
      </c>
      <c r="D425" s="195">
        <v>65</v>
      </c>
      <c r="E425" s="195">
        <v>65</v>
      </c>
      <c r="F425" s="195">
        <v>65</v>
      </c>
      <c r="G425" s="220"/>
    </row>
    <row r="426" spans="1:7" x14ac:dyDescent="0.25">
      <c r="A426" s="179"/>
      <c r="B426" s="193">
        <v>3295</v>
      </c>
      <c r="C426" s="179" t="s">
        <v>490</v>
      </c>
      <c r="D426" s="194">
        <v>0</v>
      </c>
      <c r="E426" s="194">
        <v>0</v>
      </c>
      <c r="F426" s="194">
        <v>0</v>
      </c>
    </row>
    <row r="427" spans="1:7" x14ac:dyDescent="0.25">
      <c r="A427" s="190" t="s">
        <v>632</v>
      </c>
      <c r="B427" s="189">
        <v>32959</v>
      </c>
      <c r="C427" s="190" t="s">
        <v>494</v>
      </c>
      <c r="D427" s="195">
        <v>0</v>
      </c>
      <c r="E427" s="195">
        <v>0</v>
      </c>
      <c r="F427" s="195">
        <v>0</v>
      </c>
    </row>
    <row r="428" spans="1:7" x14ac:dyDescent="0.25">
      <c r="A428" s="190"/>
      <c r="B428" s="193">
        <v>3299</v>
      </c>
      <c r="C428" s="179" t="s">
        <v>477</v>
      </c>
      <c r="D428" s="194">
        <f>D429</f>
        <v>480</v>
      </c>
      <c r="E428" s="194">
        <v>480</v>
      </c>
      <c r="F428" s="194">
        <v>480</v>
      </c>
    </row>
    <row r="429" spans="1:7" x14ac:dyDescent="0.25">
      <c r="A429" s="190" t="s">
        <v>633</v>
      </c>
      <c r="B429" s="189">
        <v>32999</v>
      </c>
      <c r="C429" s="190" t="s">
        <v>477</v>
      </c>
      <c r="D429" s="195">
        <v>480</v>
      </c>
      <c r="E429" s="195">
        <v>480</v>
      </c>
      <c r="F429" s="195">
        <v>480</v>
      </c>
      <c r="G429" s="220"/>
    </row>
    <row r="430" spans="1:7" x14ac:dyDescent="0.25">
      <c r="A430" s="190"/>
      <c r="B430" s="193">
        <v>34</v>
      </c>
      <c r="C430" s="179" t="s">
        <v>76</v>
      </c>
      <c r="D430" s="194">
        <v>0</v>
      </c>
      <c r="E430" s="194">
        <v>0</v>
      </c>
      <c r="F430" s="194">
        <v>0</v>
      </c>
      <c r="G430" s="160"/>
    </row>
    <row r="431" spans="1:7" x14ac:dyDescent="0.25">
      <c r="A431" s="190"/>
      <c r="B431" s="193">
        <v>343</v>
      </c>
      <c r="C431" s="179" t="s">
        <v>496</v>
      </c>
      <c r="D431" s="194">
        <v>0</v>
      </c>
      <c r="E431" s="194">
        <v>0</v>
      </c>
      <c r="F431" s="194">
        <v>0</v>
      </c>
      <c r="G431" s="160"/>
    </row>
    <row r="432" spans="1:7" x14ac:dyDescent="0.25">
      <c r="A432" s="190"/>
      <c r="B432" s="193">
        <v>3431</v>
      </c>
      <c r="C432" s="179" t="s">
        <v>497</v>
      </c>
      <c r="D432" s="194">
        <v>0</v>
      </c>
      <c r="E432" s="194">
        <v>0</v>
      </c>
      <c r="F432" s="194">
        <v>0</v>
      </c>
      <c r="G432" s="160"/>
    </row>
    <row r="433" spans="1:7" x14ac:dyDescent="0.25">
      <c r="A433" s="190" t="s">
        <v>634</v>
      </c>
      <c r="B433" s="189">
        <v>34311</v>
      </c>
      <c r="C433" s="190" t="s">
        <v>499</v>
      </c>
      <c r="D433" s="195">
        <v>0</v>
      </c>
      <c r="E433" s="195">
        <v>0</v>
      </c>
      <c r="F433" s="195">
        <v>0</v>
      </c>
      <c r="G433" s="220"/>
    </row>
    <row r="434" spans="1:7" x14ac:dyDescent="0.25">
      <c r="A434" s="190"/>
      <c r="B434" s="193">
        <v>38</v>
      </c>
      <c r="C434" s="179" t="s">
        <v>635</v>
      </c>
      <c r="D434" s="194">
        <v>5</v>
      </c>
      <c r="E434" s="194">
        <v>5</v>
      </c>
      <c r="F434" s="194">
        <v>5</v>
      </c>
      <c r="G434" s="160"/>
    </row>
    <row r="435" spans="1:7" x14ac:dyDescent="0.25">
      <c r="A435" s="190"/>
      <c r="B435" s="193">
        <v>381</v>
      </c>
      <c r="C435" s="179" t="s">
        <v>302</v>
      </c>
      <c r="D435" s="194">
        <v>5</v>
      </c>
      <c r="E435" s="194">
        <v>5</v>
      </c>
      <c r="F435" s="194">
        <v>5</v>
      </c>
      <c r="G435" s="160"/>
    </row>
    <row r="436" spans="1:7" x14ac:dyDescent="0.25">
      <c r="A436" s="190"/>
      <c r="B436" s="193">
        <v>3812</v>
      </c>
      <c r="C436" s="179" t="s">
        <v>636</v>
      </c>
      <c r="D436" s="194">
        <v>5</v>
      </c>
      <c r="E436" s="194">
        <v>5</v>
      </c>
      <c r="F436" s="194">
        <v>5</v>
      </c>
      <c r="G436" s="160"/>
    </row>
    <row r="437" spans="1:7" x14ac:dyDescent="0.25">
      <c r="A437" s="190" t="s">
        <v>637</v>
      </c>
      <c r="B437" s="189">
        <v>38129</v>
      </c>
      <c r="C437" s="190" t="s">
        <v>638</v>
      </c>
      <c r="D437" s="195">
        <v>5</v>
      </c>
      <c r="E437" s="195">
        <v>5</v>
      </c>
      <c r="F437" s="195">
        <v>5</v>
      </c>
      <c r="G437" s="220"/>
    </row>
    <row r="438" spans="1:7" x14ac:dyDescent="0.25">
      <c r="A438" s="179"/>
      <c r="B438" s="193">
        <v>4</v>
      </c>
      <c r="C438" s="179" t="s">
        <v>34</v>
      </c>
      <c r="D438" s="194">
        <f>D439</f>
        <v>0</v>
      </c>
      <c r="E438" s="194">
        <v>0</v>
      </c>
      <c r="F438" s="194">
        <v>0</v>
      </c>
    </row>
    <row r="439" spans="1:7" x14ac:dyDescent="0.25">
      <c r="A439" s="179"/>
      <c r="B439" s="193">
        <v>42</v>
      </c>
      <c r="C439" s="179" t="s">
        <v>79</v>
      </c>
      <c r="D439" s="194">
        <f>D440+D443+D450</f>
        <v>0</v>
      </c>
      <c r="E439" s="194">
        <v>0</v>
      </c>
      <c r="F439" s="194">
        <v>0</v>
      </c>
    </row>
    <row r="440" spans="1:7" x14ac:dyDescent="0.25">
      <c r="A440" s="179"/>
      <c r="B440" s="193">
        <v>421</v>
      </c>
      <c r="C440" s="179" t="s">
        <v>508</v>
      </c>
      <c r="D440" s="194">
        <v>0</v>
      </c>
      <c r="E440" s="194">
        <v>0</v>
      </c>
      <c r="F440" s="194">
        <v>0</v>
      </c>
    </row>
    <row r="441" spans="1:7" x14ac:dyDescent="0.25">
      <c r="A441" s="179"/>
      <c r="B441" s="193">
        <v>4212</v>
      </c>
      <c r="C441" s="179" t="s">
        <v>509</v>
      </c>
      <c r="D441" s="194">
        <v>0</v>
      </c>
      <c r="E441" s="194">
        <v>0</v>
      </c>
      <c r="F441" s="194">
        <v>0</v>
      </c>
    </row>
    <row r="442" spans="1:7" x14ac:dyDescent="0.25">
      <c r="A442" s="179"/>
      <c r="B442" s="189">
        <v>42129</v>
      </c>
      <c r="C442" s="190" t="s">
        <v>639</v>
      </c>
      <c r="D442" s="195">
        <v>0</v>
      </c>
      <c r="E442" s="195">
        <v>0</v>
      </c>
      <c r="F442" s="195">
        <v>0</v>
      </c>
    </row>
    <row r="443" spans="1:7" x14ac:dyDescent="0.25">
      <c r="A443" s="179"/>
      <c r="B443" s="193">
        <v>422</v>
      </c>
      <c r="C443" s="179" t="s">
        <v>519</v>
      </c>
      <c r="D443" s="194">
        <f>D444+D447</f>
        <v>0</v>
      </c>
      <c r="E443" s="194">
        <v>0</v>
      </c>
      <c r="F443" s="194">
        <v>0</v>
      </c>
    </row>
    <row r="444" spans="1:7" x14ac:dyDescent="0.25">
      <c r="A444" s="190"/>
      <c r="B444" s="193">
        <v>4221</v>
      </c>
      <c r="C444" s="179" t="s">
        <v>640</v>
      </c>
      <c r="D444" s="194">
        <f>D445+D446</f>
        <v>0</v>
      </c>
      <c r="E444" s="194">
        <v>0</v>
      </c>
      <c r="F444" s="194">
        <v>0</v>
      </c>
    </row>
    <row r="445" spans="1:7" x14ac:dyDescent="0.25">
      <c r="A445" s="190" t="s">
        <v>641</v>
      </c>
      <c r="B445" s="189">
        <v>42211</v>
      </c>
      <c r="C445" s="190" t="s">
        <v>642</v>
      </c>
      <c r="D445" s="195">
        <v>0</v>
      </c>
      <c r="E445" s="195">
        <v>0</v>
      </c>
      <c r="F445" s="195">
        <v>0</v>
      </c>
    </row>
    <row r="446" spans="1:7" x14ac:dyDescent="0.25">
      <c r="A446" s="190" t="s">
        <v>643</v>
      </c>
      <c r="B446" s="189">
        <v>42212</v>
      </c>
      <c r="C446" s="190" t="s">
        <v>644</v>
      </c>
      <c r="D446" s="195">
        <v>0</v>
      </c>
      <c r="E446" s="195">
        <v>0</v>
      </c>
      <c r="F446" s="195">
        <v>0</v>
      </c>
      <c r="G446" s="220"/>
    </row>
    <row r="447" spans="1:7" x14ac:dyDescent="0.25">
      <c r="A447" s="179"/>
      <c r="B447" s="193">
        <v>4227</v>
      </c>
      <c r="C447" s="179" t="s">
        <v>259</v>
      </c>
      <c r="D447" s="194">
        <f>D448+D449</f>
        <v>0</v>
      </c>
      <c r="E447" s="194">
        <v>0</v>
      </c>
      <c r="F447" s="194">
        <v>0</v>
      </c>
    </row>
    <row r="448" spans="1:7" x14ac:dyDescent="0.25">
      <c r="A448" s="190" t="s">
        <v>645</v>
      </c>
      <c r="B448" s="189">
        <v>42271</v>
      </c>
      <c r="C448" s="190" t="s">
        <v>259</v>
      </c>
      <c r="D448" s="195">
        <v>0</v>
      </c>
      <c r="E448" s="195">
        <v>0</v>
      </c>
      <c r="F448" s="195">
        <v>0</v>
      </c>
    </row>
    <row r="449" spans="1:7" x14ac:dyDescent="0.25">
      <c r="A449" s="190" t="s">
        <v>646</v>
      </c>
      <c r="B449" s="189">
        <v>42273</v>
      </c>
      <c r="C449" s="190" t="s">
        <v>530</v>
      </c>
      <c r="D449" s="195">
        <v>0</v>
      </c>
      <c r="E449" s="195">
        <v>0</v>
      </c>
      <c r="F449" s="195">
        <v>0</v>
      </c>
    </row>
    <row r="450" spans="1:7" x14ac:dyDescent="0.25">
      <c r="A450" s="179"/>
      <c r="B450" s="193">
        <v>424</v>
      </c>
      <c r="C450" s="179" t="s">
        <v>531</v>
      </c>
      <c r="D450" s="194">
        <v>0</v>
      </c>
      <c r="E450" s="194">
        <v>0</v>
      </c>
      <c r="F450" s="194">
        <v>0</v>
      </c>
    </row>
    <row r="451" spans="1:7" x14ac:dyDescent="0.25">
      <c r="A451" s="179"/>
      <c r="B451" s="193">
        <v>4241</v>
      </c>
      <c r="C451" s="179" t="s">
        <v>532</v>
      </c>
      <c r="D451" s="194">
        <v>0</v>
      </c>
      <c r="E451" s="194">
        <v>0</v>
      </c>
      <c r="F451" s="194">
        <v>0</v>
      </c>
    </row>
    <row r="452" spans="1:7" x14ac:dyDescent="0.25">
      <c r="A452" s="190" t="s">
        <v>647</v>
      </c>
      <c r="B452" s="189">
        <v>42411</v>
      </c>
      <c r="C452" s="190" t="s">
        <v>532</v>
      </c>
      <c r="D452" s="195">
        <v>0</v>
      </c>
      <c r="E452" s="195">
        <v>0</v>
      </c>
      <c r="F452" s="195">
        <v>0</v>
      </c>
    </row>
    <row r="453" spans="1:7" x14ac:dyDescent="0.25">
      <c r="A453" s="190"/>
      <c r="B453" s="193">
        <v>9</v>
      </c>
      <c r="C453" s="179" t="s">
        <v>81</v>
      </c>
      <c r="D453" s="194">
        <v>0</v>
      </c>
      <c r="E453" s="194">
        <v>0</v>
      </c>
      <c r="F453" s="194">
        <v>0</v>
      </c>
    </row>
    <row r="454" spans="1:7" x14ac:dyDescent="0.25">
      <c r="A454" s="190"/>
      <c r="B454" s="193">
        <v>92</v>
      </c>
      <c r="C454" s="179" t="s">
        <v>82</v>
      </c>
      <c r="D454" s="194">
        <v>0</v>
      </c>
      <c r="E454" s="194">
        <v>0</v>
      </c>
      <c r="F454" s="194">
        <v>0</v>
      </c>
    </row>
    <row r="455" spans="1:7" x14ac:dyDescent="0.25">
      <c r="A455" s="190"/>
      <c r="B455" s="193">
        <v>922</v>
      </c>
      <c r="C455" s="190" t="s">
        <v>225</v>
      </c>
      <c r="D455" s="194">
        <v>0</v>
      </c>
      <c r="E455" s="194">
        <v>0</v>
      </c>
      <c r="F455" s="194">
        <v>0</v>
      </c>
    </row>
    <row r="456" spans="1:7" x14ac:dyDescent="0.25">
      <c r="A456" s="190"/>
      <c r="B456" s="193">
        <v>9222</v>
      </c>
      <c r="C456" s="179" t="s">
        <v>648</v>
      </c>
      <c r="D456" s="194">
        <v>0</v>
      </c>
      <c r="E456" s="194">
        <v>0</v>
      </c>
      <c r="F456" s="194">
        <v>0</v>
      </c>
    </row>
    <row r="457" spans="1:7" x14ac:dyDescent="0.25">
      <c r="A457" s="190" t="s">
        <v>649</v>
      </c>
      <c r="B457" s="189">
        <v>92221</v>
      </c>
      <c r="C457" s="190" t="s">
        <v>650</v>
      </c>
      <c r="D457" s="195">
        <v>0</v>
      </c>
      <c r="E457" s="195">
        <v>0</v>
      </c>
      <c r="F457" s="195">
        <v>0</v>
      </c>
    </row>
    <row r="458" spans="1:7" x14ac:dyDescent="0.25">
      <c r="A458" s="197" t="s">
        <v>229</v>
      </c>
      <c r="B458" s="198" t="s">
        <v>264</v>
      </c>
      <c r="C458" s="197" t="s">
        <v>265</v>
      </c>
      <c r="D458" s="199">
        <f>D459+D493</f>
        <v>3400</v>
      </c>
      <c r="E458" s="199">
        <v>3400</v>
      </c>
      <c r="F458" s="199">
        <v>3400</v>
      </c>
    </row>
    <row r="459" spans="1:7" x14ac:dyDescent="0.25">
      <c r="A459" s="179"/>
      <c r="B459" s="193">
        <v>3</v>
      </c>
      <c r="C459" s="179" t="s">
        <v>31</v>
      </c>
      <c r="D459" s="194">
        <f>D460+D464</f>
        <v>3400</v>
      </c>
      <c r="E459" s="194">
        <v>3400</v>
      </c>
      <c r="F459" s="194">
        <v>3400</v>
      </c>
    </row>
    <row r="460" spans="1:7" x14ac:dyDescent="0.25">
      <c r="A460" s="179"/>
      <c r="B460" s="193">
        <v>31</v>
      </c>
      <c r="C460" s="179" t="s">
        <v>32</v>
      </c>
      <c r="D460" s="194">
        <f>D461</f>
        <v>0</v>
      </c>
      <c r="E460" s="195">
        <v>0</v>
      </c>
      <c r="F460" s="194">
        <v>0</v>
      </c>
    </row>
    <row r="461" spans="1:7" x14ac:dyDescent="0.25">
      <c r="A461" s="179"/>
      <c r="B461" s="193">
        <v>312</v>
      </c>
      <c r="C461" s="179" t="s">
        <v>578</v>
      </c>
      <c r="D461" s="194">
        <f>D462</f>
        <v>0</v>
      </c>
      <c r="E461" s="195">
        <v>0</v>
      </c>
      <c r="F461" s="194">
        <v>0</v>
      </c>
    </row>
    <row r="462" spans="1:7" x14ac:dyDescent="0.25">
      <c r="A462" s="179"/>
      <c r="B462" s="193">
        <v>3121</v>
      </c>
      <c r="C462" s="179" t="s">
        <v>578</v>
      </c>
      <c r="D462" s="194">
        <f>D463</f>
        <v>0</v>
      </c>
      <c r="E462" s="195">
        <v>0</v>
      </c>
      <c r="F462" s="194">
        <v>0</v>
      </c>
    </row>
    <row r="463" spans="1:7" x14ac:dyDescent="0.25">
      <c r="A463" s="190" t="s">
        <v>651</v>
      </c>
      <c r="B463" s="189">
        <v>31212</v>
      </c>
      <c r="C463" s="190" t="s">
        <v>580</v>
      </c>
      <c r="D463" s="195">
        <v>0</v>
      </c>
      <c r="E463" s="195">
        <v>0</v>
      </c>
      <c r="F463" s="195">
        <v>0</v>
      </c>
      <c r="G463" s="220"/>
    </row>
    <row r="464" spans="1:7" x14ac:dyDescent="0.25">
      <c r="A464" s="179"/>
      <c r="B464" s="193">
        <v>32</v>
      </c>
      <c r="C464" s="179" t="s">
        <v>33</v>
      </c>
      <c r="D464" s="194">
        <f>D465+D474+D482+D485+D488</f>
        <v>3400</v>
      </c>
      <c r="E464" s="194">
        <v>3400</v>
      </c>
      <c r="F464" s="194">
        <v>3400</v>
      </c>
      <c r="G464" s="160"/>
    </row>
    <row r="465" spans="1:8" x14ac:dyDescent="0.25">
      <c r="A465" s="179"/>
      <c r="B465" s="193">
        <v>321</v>
      </c>
      <c r="C465" s="179" t="s">
        <v>327</v>
      </c>
      <c r="D465" s="194">
        <f>D466+D472</f>
        <v>0</v>
      </c>
      <c r="E465" s="194">
        <v>0</v>
      </c>
      <c r="F465" s="194">
        <v>0</v>
      </c>
      <c r="G465" s="160"/>
    </row>
    <row r="466" spans="1:8" x14ac:dyDescent="0.25">
      <c r="A466" s="179"/>
      <c r="B466" s="193">
        <v>3211</v>
      </c>
      <c r="C466" s="179" t="s">
        <v>328</v>
      </c>
      <c r="D466" s="194">
        <f>D467+D468+D469+D470+D471</f>
        <v>0</v>
      </c>
      <c r="E466" s="194">
        <v>0</v>
      </c>
      <c r="F466" s="194">
        <v>0</v>
      </c>
      <c r="G466" s="160"/>
    </row>
    <row r="467" spans="1:8" x14ac:dyDescent="0.25">
      <c r="A467" s="213" t="s">
        <v>652</v>
      </c>
      <c r="B467" s="189">
        <v>32111</v>
      </c>
      <c r="C467" s="190" t="s">
        <v>330</v>
      </c>
      <c r="D467" s="195">
        <v>0</v>
      </c>
      <c r="E467" s="190">
        <v>0</v>
      </c>
      <c r="F467" s="190">
        <v>0</v>
      </c>
      <c r="G467" s="160"/>
    </row>
    <row r="468" spans="1:8" x14ac:dyDescent="0.25">
      <c r="A468" s="213" t="s">
        <v>653</v>
      </c>
      <c r="B468" s="189">
        <v>32112</v>
      </c>
      <c r="C468" s="190" t="s">
        <v>332</v>
      </c>
      <c r="D468" s="195">
        <v>0</v>
      </c>
      <c r="E468" s="195">
        <v>0</v>
      </c>
      <c r="F468" s="195">
        <v>0</v>
      </c>
      <c r="G468" s="160"/>
    </row>
    <row r="469" spans="1:8" x14ac:dyDescent="0.25">
      <c r="A469" s="213" t="s">
        <v>654</v>
      </c>
      <c r="B469" s="189">
        <v>32113</v>
      </c>
      <c r="C469" s="190" t="s">
        <v>334</v>
      </c>
      <c r="D469" s="195">
        <v>0</v>
      </c>
      <c r="E469" s="195">
        <v>0</v>
      </c>
      <c r="F469" s="195">
        <v>0</v>
      </c>
      <c r="G469" s="160"/>
    </row>
    <row r="470" spans="1:8" x14ac:dyDescent="0.25">
      <c r="A470" s="213" t="s">
        <v>655</v>
      </c>
      <c r="B470" s="189">
        <v>32115</v>
      </c>
      <c r="C470" s="190" t="s">
        <v>338</v>
      </c>
      <c r="D470" s="195">
        <v>0</v>
      </c>
      <c r="E470" s="195">
        <v>0</v>
      </c>
      <c r="F470" s="195">
        <v>0</v>
      </c>
      <c r="G470" s="160"/>
    </row>
    <row r="471" spans="1:8" x14ac:dyDescent="0.25">
      <c r="A471" s="190" t="s">
        <v>656</v>
      </c>
      <c r="B471" s="189">
        <v>32119</v>
      </c>
      <c r="C471" s="190" t="s">
        <v>344</v>
      </c>
      <c r="D471" s="195">
        <v>0</v>
      </c>
      <c r="E471" s="195">
        <v>0</v>
      </c>
      <c r="F471" s="195">
        <v>0</v>
      </c>
      <c r="G471" s="160"/>
    </row>
    <row r="472" spans="1:8" x14ac:dyDescent="0.25">
      <c r="A472" s="179"/>
      <c r="B472" s="193">
        <v>3214</v>
      </c>
      <c r="C472" s="179" t="s">
        <v>353</v>
      </c>
      <c r="D472" s="194">
        <f>D473</f>
        <v>0</v>
      </c>
      <c r="E472" s="194">
        <v>0</v>
      </c>
      <c r="F472" s="194">
        <v>0</v>
      </c>
      <c r="G472" s="160"/>
    </row>
    <row r="473" spans="1:8" ht="30" x14ac:dyDescent="0.25">
      <c r="A473" s="213" t="s">
        <v>657</v>
      </c>
      <c r="B473" s="189">
        <v>32141</v>
      </c>
      <c r="C473" s="190" t="s">
        <v>355</v>
      </c>
      <c r="D473" s="195">
        <v>0</v>
      </c>
      <c r="E473" s="195">
        <v>0</v>
      </c>
      <c r="F473" s="195">
        <v>0</v>
      </c>
      <c r="G473" s="220"/>
    </row>
    <row r="474" spans="1:8" x14ac:dyDescent="0.25">
      <c r="A474" s="179"/>
      <c r="B474" s="193">
        <v>322</v>
      </c>
      <c r="C474" s="179" t="s">
        <v>356</v>
      </c>
      <c r="D474" s="194">
        <f>D475+D478+D480</f>
        <v>3400</v>
      </c>
      <c r="E474" s="194">
        <v>3400</v>
      </c>
      <c r="F474" s="194">
        <v>3400</v>
      </c>
      <c r="G474" s="160"/>
    </row>
    <row r="475" spans="1:8" x14ac:dyDescent="0.25">
      <c r="A475" s="179"/>
      <c r="B475" s="193">
        <v>3221</v>
      </c>
      <c r="C475" s="179" t="s">
        <v>357</v>
      </c>
      <c r="D475" s="194">
        <f>D476+D477</f>
        <v>100</v>
      </c>
      <c r="E475" s="194">
        <v>100</v>
      </c>
      <c r="F475" s="194">
        <v>100</v>
      </c>
    </row>
    <row r="476" spans="1:8" x14ac:dyDescent="0.25">
      <c r="A476" s="190" t="s">
        <v>658</v>
      </c>
      <c r="B476" s="189">
        <v>32211</v>
      </c>
      <c r="C476" s="190" t="s">
        <v>359</v>
      </c>
      <c r="D476" s="195">
        <v>50</v>
      </c>
      <c r="E476" s="195">
        <v>50</v>
      </c>
      <c r="F476" s="195">
        <v>50</v>
      </c>
      <c r="G476" s="160"/>
      <c r="H476" s="160"/>
    </row>
    <row r="477" spans="1:8" x14ac:dyDescent="0.25">
      <c r="A477" s="190" t="s">
        <v>659</v>
      </c>
      <c r="B477" s="189">
        <v>32219</v>
      </c>
      <c r="C477" s="190" t="s">
        <v>367</v>
      </c>
      <c r="D477" s="195">
        <v>50</v>
      </c>
      <c r="E477" s="195">
        <v>50</v>
      </c>
      <c r="F477" s="195">
        <v>50</v>
      </c>
      <c r="G477" s="160"/>
      <c r="H477" s="160"/>
    </row>
    <row r="478" spans="1:8" x14ac:dyDescent="0.25">
      <c r="A478" s="179"/>
      <c r="B478" s="193">
        <v>3222</v>
      </c>
      <c r="C478" s="179" t="s">
        <v>368</v>
      </c>
      <c r="D478" s="194">
        <f>D479</f>
        <v>3100</v>
      </c>
      <c r="E478" s="194">
        <v>3100</v>
      </c>
      <c r="F478" s="194">
        <v>3100</v>
      </c>
      <c r="G478" s="160"/>
      <c r="H478" s="160"/>
    </row>
    <row r="479" spans="1:8" x14ac:dyDescent="0.25">
      <c r="A479" s="190" t="s">
        <v>660</v>
      </c>
      <c r="B479" s="189">
        <v>32222</v>
      </c>
      <c r="C479" s="190" t="s">
        <v>372</v>
      </c>
      <c r="D479" s="195">
        <v>3100</v>
      </c>
      <c r="E479" s="195">
        <v>3100</v>
      </c>
      <c r="F479" s="195">
        <v>3100</v>
      </c>
      <c r="G479" s="160"/>
      <c r="H479" s="160"/>
    </row>
    <row r="480" spans="1:8" x14ac:dyDescent="0.25">
      <c r="A480" s="179"/>
      <c r="B480" s="193">
        <v>3225</v>
      </c>
      <c r="C480" s="179" t="s">
        <v>393</v>
      </c>
      <c r="D480" s="194">
        <f>D481</f>
        <v>200</v>
      </c>
      <c r="E480" s="194">
        <v>200</v>
      </c>
      <c r="F480" s="194">
        <v>200</v>
      </c>
      <c r="G480" s="160"/>
      <c r="H480" s="160"/>
    </row>
    <row r="481" spans="1:8" x14ac:dyDescent="0.25">
      <c r="A481" s="190" t="s">
        <v>661</v>
      </c>
      <c r="B481" s="189">
        <v>32251</v>
      </c>
      <c r="C481" s="190" t="s">
        <v>395</v>
      </c>
      <c r="D481" s="195">
        <v>200</v>
      </c>
      <c r="E481" s="195">
        <v>200</v>
      </c>
      <c r="F481" s="195">
        <v>200</v>
      </c>
      <c r="G481" s="160"/>
      <c r="H481" s="160"/>
    </row>
    <row r="482" spans="1:8" x14ac:dyDescent="0.25">
      <c r="A482" s="179"/>
      <c r="B482" s="193">
        <v>323</v>
      </c>
      <c r="C482" s="179" t="s">
        <v>400</v>
      </c>
      <c r="D482" s="194">
        <f>D483</f>
        <v>0</v>
      </c>
      <c r="E482" s="194">
        <v>0</v>
      </c>
      <c r="F482" s="194">
        <v>0</v>
      </c>
      <c r="G482" s="160"/>
      <c r="H482" s="160"/>
    </row>
    <row r="483" spans="1:8" x14ac:dyDescent="0.25">
      <c r="A483" s="179"/>
      <c r="B483" s="193">
        <v>3231</v>
      </c>
      <c r="C483" s="179" t="s">
        <v>401</v>
      </c>
      <c r="D483" s="194">
        <f>D484</f>
        <v>0</v>
      </c>
      <c r="E483" s="194">
        <v>0</v>
      </c>
      <c r="F483" s="194">
        <v>0</v>
      </c>
      <c r="G483" s="236"/>
      <c r="H483" s="160"/>
    </row>
    <row r="484" spans="1:8" x14ac:dyDescent="0.25">
      <c r="A484" s="190" t="s">
        <v>662</v>
      </c>
      <c r="B484" s="189">
        <v>32319</v>
      </c>
      <c r="C484" s="190" t="s">
        <v>407</v>
      </c>
      <c r="D484" s="195">
        <v>0</v>
      </c>
      <c r="E484" s="195">
        <v>0</v>
      </c>
      <c r="F484" s="195">
        <v>0</v>
      </c>
      <c r="G484" s="220"/>
      <c r="H484" s="160"/>
    </row>
    <row r="485" spans="1:8" x14ac:dyDescent="0.25">
      <c r="A485" s="179"/>
      <c r="B485" s="193">
        <v>324</v>
      </c>
      <c r="C485" s="179" t="s">
        <v>472</v>
      </c>
      <c r="D485" s="194">
        <v>0</v>
      </c>
      <c r="E485" s="194">
        <v>0</v>
      </c>
      <c r="F485" s="194">
        <v>0</v>
      </c>
    </row>
    <row r="486" spans="1:8" x14ac:dyDescent="0.25">
      <c r="A486" s="179"/>
      <c r="B486" s="193">
        <v>3241</v>
      </c>
      <c r="C486" s="179" t="s">
        <v>472</v>
      </c>
      <c r="D486" s="194">
        <v>0</v>
      </c>
      <c r="E486" s="194">
        <v>0</v>
      </c>
      <c r="F486" s="194">
        <v>0</v>
      </c>
    </row>
    <row r="487" spans="1:8" x14ac:dyDescent="0.25">
      <c r="A487" s="190" t="s">
        <v>663</v>
      </c>
      <c r="B487" s="189">
        <v>32412</v>
      </c>
      <c r="C487" s="190" t="s">
        <v>623</v>
      </c>
      <c r="D487" s="195">
        <v>0</v>
      </c>
      <c r="E487" s="195">
        <v>0</v>
      </c>
      <c r="F487" s="195">
        <v>0</v>
      </c>
    </row>
    <row r="488" spans="1:8" x14ac:dyDescent="0.25">
      <c r="A488" s="190"/>
      <c r="B488" s="193">
        <v>329</v>
      </c>
      <c r="C488" s="179" t="s">
        <v>477</v>
      </c>
      <c r="D488" s="194">
        <f>D489+D491</f>
        <v>0</v>
      </c>
      <c r="E488" s="194">
        <v>0</v>
      </c>
      <c r="F488" s="194">
        <v>0</v>
      </c>
    </row>
    <row r="489" spans="1:8" ht="30" x14ac:dyDescent="0.25">
      <c r="A489" s="179"/>
      <c r="B489" s="193">
        <v>3291</v>
      </c>
      <c r="C489" s="179" t="s">
        <v>624</v>
      </c>
      <c r="D489" s="194">
        <v>0</v>
      </c>
      <c r="E489" s="194">
        <v>0</v>
      </c>
      <c r="F489" s="194">
        <v>0</v>
      </c>
    </row>
    <row r="490" spans="1:8" x14ac:dyDescent="0.25">
      <c r="A490" s="190" t="s">
        <v>664</v>
      </c>
      <c r="B490" s="189">
        <v>32919</v>
      </c>
      <c r="C490" s="190" t="s">
        <v>665</v>
      </c>
      <c r="D490" s="195">
        <v>0</v>
      </c>
      <c r="E490" s="195">
        <v>0</v>
      </c>
      <c r="F490" s="195">
        <v>0</v>
      </c>
    </row>
    <row r="491" spans="1:8" x14ac:dyDescent="0.25">
      <c r="A491" s="179"/>
      <c r="B491" s="193">
        <v>3299</v>
      </c>
      <c r="C491" s="179" t="s">
        <v>477</v>
      </c>
      <c r="D491" s="194">
        <f>D492</f>
        <v>0</v>
      </c>
      <c r="E491" s="194">
        <v>0</v>
      </c>
      <c r="F491" s="194">
        <v>0</v>
      </c>
    </row>
    <row r="492" spans="1:8" x14ac:dyDescent="0.25">
      <c r="A492" s="190" t="s">
        <v>666</v>
      </c>
      <c r="B492" s="189">
        <v>32999</v>
      </c>
      <c r="C492" s="190" t="s">
        <v>477</v>
      </c>
      <c r="D492" s="195">
        <v>0</v>
      </c>
      <c r="E492" s="195">
        <v>0</v>
      </c>
      <c r="F492" s="195">
        <v>0</v>
      </c>
      <c r="G492" s="220"/>
    </row>
    <row r="493" spans="1:8" x14ac:dyDescent="0.25">
      <c r="A493" s="190"/>
      <c r="B493" s="193">
        <v>9</v>
      </c>
      <c r="C493" s="179" t="s">
        <v>81</v>
      </c>
      <c r="D493" s="194">
        <v>0</v>
      </c>
      <c r="E493" s="194">
        <v>0</v>
      </c>
      <c r="F493" s="194">
        <v>0</v>
      </c>
    </row>
    <row r="494" spans="1:8" x14ac:dyDescent="0.25">
      <c r="A494" s="190"/>
      <c r="B494" s="193">
        <v>92</v>
      </c>
      <c r="C494" s="179" t="s">
        <v>82</v>
      </c>
      <c r="D494" s="194">
        <v>0</v>
      </c>
      <c r="E494" s="194">
        <v>0</v>
      </c>
      <c r="F494" s="194">
        <v>0</v>
      </c>
    </row>
    <row r="495" spans="1:8" x14ac:dyDescent="0.25">
      <c r="A495" s="190"/>
      <c r="B495" s="193">
        <v>922</v>
      </c>
      <c r="C495" s="190" t="s">
        <v>225</v>
      </c>
      <c r="D495" s="195">
        <v>0</v>
      </c>
      <c r="E495" s="195">
        <v>0</v>
      </c>
      <c r="F495" s="195">
        <v>0</v>
      </c>
    </row>
    <row r="496" spans="1:8" x14ac:dyDescent="0.25">
      <c r="A496" s="190"/>
      <c r="B496" s="193">
        <v>9222</v>
      </c>
      <c r="C496" s="179" t="s">
        <v>648</v>
      </c>
      <c r="D496" s="194">
        <v>0</v>
      </c>
      <c r="E496" s="194">
        <v>0</v>
      </c>
      <c r="F496" s="194">
        <v>0</v>
      </c>
    </row>
    <row r="497" spans="1:7" x14ac:dyDescent="0.25">
      <c r="A497" s="190" t="s">
        <v>667</v>
      </c>
      <c r="B497" s="189">
        <v>92221</v>
      </c>
      <c r="C497" s="190" t="s">
        <v>650</v>
      </c>
      <c r="D497" s="195">
        <v>0</v>
      </c>
      <c r="E497" s="195">
        <v>0</v>
      </c>
      <c r="F497" s="195">
        <v>0</v>
      </c>
    </row>
    <row r="498" spans="1:7" x14ac:dyDescent="0.25">
      <c r="A498" s="197" t="s">
        <v>229</v>
      </c>
      <c r="B498" s="198" t="s">
        <v>272</v>
      </c>
      <c r="C498" s="197" t="s">
        <v>273</v>
      </c>
      <c r="D498" s="199">
        <f>D499+D557</f>
        <v>1700000</v>
      </c>
      <c r="E498" s="199">
        <f t="shared" ref="E498:F498" si="20">E499+E557</f>
        <v>1800000</v>
      </c>
      <c r="F498" s="199">
        <f t="shared" si="20"/>
        <v>1900000</v>
      </c>
    </row>
    <row r="499" spans="1:7" x14ac:dyDescent="0.25">
      <c r="A499" s="179"/>
      <c r="B499" s="193">
        <v>3</v>
      </c>
      <c r="C499" s="179" t="s">
        <v>31</v>
      </c>
      <c r="D499" s="194">
        <f>D500+D520+D553</f>
        <v>1699500</v>
      </c>
      <c r="E499" s="194">
        <f t="shared" ref="E499:F499" si="21">E500+E520+E553</f>
        <v>1799500</v>
      </c>
      <c r="F499" s="194">
        <f t="shared" si="21"/>
        <v>1899500</v>
      </c>
    </row>
    <row r="500" spans="1:7" x14ac:dyDescent="0.25">
      <c r="A500" s="179"/>
      <c r="B500" s="193">
        <v>31</v>
      </c>
      <c r="C500" s="179" t="s">
        <v>32</v>
      </c>
      <c r="D500" s="194">
        <f>D501+D508+D516</f>
        <v>1693244</v>
      </c>
      <c r="E500" s="194">
        <f t="shared" ref="E500:F500" si="22">E501+E508+E516</f>
        <v>1793244</v>
      </c>
      <c r="F500" s="194">
        <f t="shared" si="22"/>
        <v>1893244</v>
      </c>
    </row>
    <row r="501" spans="1:7" x14ac:dyDescent="0.25">
      <c r="A501" s="179"/>
      <c r="B501" s="193">
        <v>311</v>
      </c>
      <c r="C501" s="179" t="s">
        <v>668</v>
      </c>
      <c r="D501" s="194">
        <f>D502+D504+D506</f>
        <v>1399634</v>
      </c>
      <c r="E501" s="194">
        <f t="shared" ref="E501:F501" si="23">E502+E504+E506</f>
        <v>1466634</v>
      </c>
      <c r="F501" s="194">
        <f t="shared" si="23"/>
        <v>1549634</v>
      </c>
    </row>
    <row r="502" spans="1:7" x14ac:dyDescent="0.25">
      <c r="A502" s="179"/>
      <c r="B502" s="193">
        <v>3111</v>
      </c>
      <c r="C502" s="179" t="s">
        <v>669</v>
      </c>
      <c r="D502" s="194">
        <f>D503</f>
        <v>1336634</v>
      </c>
      <c r="E502" s="194">
        <f t="shared" ref="E502:F502" si="24">E503</f>
        <v>1396634</v>
      </c>
      <c r="F502" s="194">
        <f t="shared" si="24"/>
        <v>1479634</v>
      </c>
    </row>
    <row r="503" spans="1:7" ht="30" x14ac:dyDescent="0.25">
      <c r="A503" s="190" t="s">
        <v>670</v>
      </c>
      <c r="B503" s="189">
        <v>31111</v>
      </c>
      <c r="C503" s="190" t="s">
        <v>671</v>
      </c>
      <c r="D503" s="195">
        <f>1337471.52-531.52-306</f>
        <v>1336634</v>
      </c>
      <c r="E503" s="195">
        <f>1336940+60000-306</f>
        <v>1396634</v>
      </c>
      <c r="F503" s="195">
        <v>1479634</v>
      </c>
      <c r="G503" s="237"/>
    </row>
    <row r="504" spans="1:7" x14ac:dyDescent="0.25">
      <c r="A504" s="213"/>
      <c r="B504" s="193">
        <v>3113</v>
      </c>
      <c r="C504" s="179" t="s">
        <v>672</v>
      </c>
      <c r="D504" s="194">
        <f>D505</f>
        <v>45000</v>
      </c>
      <c r="E504" s="194">
        <f t="shared" ref="E504:F504" si="25">E505</f>
        <v>50000</v>
      </c>
      <c r="F504" s="194">
        <f t="shared" si="25"/>
        <v>50000</v>
      </c>
    </row>
    <row r="505" spans="1:7" x14ac:dyDescent="0.25">
      <c r="A505" s="213" t="s">
        <v>673</v>
      </c>
      <c r="B505" s="189">
        <v>31131</v>
      </c>
      <c r="C505" s="190" t="s">
        <v>672</v>
      </c>
      <c r="D505" s="195">
        <v>45000</v>
      </c>
      <c r="E505" s="195">
        <f>45000+5000</f>
        <v>50000</v>
      </c>
      <c r="F505" s="195">
        <f>45000+5000</f>
        <v>50000</v>
      </c>
      <c r="G505" s="237"/>
    </row>
    <row r="506" spans="1:7" x14ac:dyDescent="0.25">
      <c r="A506" s="213"/>
      <c r="B506" s="193">
        <v>3114</v>
      </c>
      <c r="C506" s="179" t="s">
        <v>674</v>
      </c>
      <c r="D506" s="194">
        <f>D507</f>
        <v>18000</v>
      </c>
      <c r="E506" s="194">
        <f t="shared" ref="E506:F506" si="26">E507</f>
        <v>20000</v>
      </c>
      <c r="F506" s="194">
        <f t="shared" si="26"/>
        <v>20000</v>
      </c>
      <c r="G506" s="238"/>
    </row>
    <row r="507" spans="1:7" x14ac:dyDescent="0.25">
      <c r="A507" s="213" t="s">
        <v>675</v>
      </c>
      <c r="B507" s="189">
        <v>31141</v>
      </c>
      <c r="C507" s="190" t="s">
        <v>674</v>
      </c>
      <c r="D507" s="195">
        <v>18000</v>
      </c>
      <c r="E507" s="195">
        <f>18000+2000</f>
        <v>20000</v>
      </c>
      <c r="F507" s="195">
        <f>18000+2000</f>
        <v>20000</v>
      </c>
    </row>
    <row r="508" spans="1:7" x14ac:dyDescent="0.25">
      <c r="A508" s="190"/>
      <c r="B508" s="239">
        <v>312</v>
      </c>
      <c r="C508" s="240" t="s">
        <v>578</v>
      </c>
      <c r="D508" s="194">
        <f>D509</f>
        <v>53610</v>
      </c>
      <c r="E508" s="194">
        <v>53610</v>
      </c>
      <c r="F508" s="194">
        <v>53610</v>
      </c>
    </row>
    <row r="509" spans="1:7" x14ac:dyDescent="0.25">
      <c r="A509" s="190"/>
      <c r="B509" s="239">
        <v>3121</v>
      </c>
      <c r="C509" s="240" t="s">
        <v>578</v>
      </c>
      <c r="D509" s="194">
        <f>D510+D511+D512+D513+D514+D515</f>
        <v>53610</v>
      </c>
      <c r="E509" s="194">
        <v>53610</v>
      </c>
      <c r="F509" s="194">
        <v>53610</v>
      </c>
    </row>
    <row r="510" spans="1:7" x14ac:dyDescent="0.25">
      <c r="A510" s="213" t="s">
        <v>676</v>
      </c>
      <c r="B510" s="241">
        <v>31212</v>
      </c>
      <c r="C510" s="242" t="s">
        <v>580</v>
      </c>
      <c r="D510" s="195">
        <v>6000</v>
      </c>
      <c r="E510" s="195">
        <v>6000</v>
      </c>
      <c r="F510" s="195">
        <v>6000</v>
      </c>
    </row>
    <row r="511" spans="1:7" x14ac:dyDescent="0.25">
      <c r="A511" s="213" t="s">
        <v>677</v>
      </c>
      <c r="B511" s="241">
        <v>31213</v>
      </c>
      <c r="C511" s="242" t="s">
        <v>678</v>
      </c>
      <c r="D511" s="195">
        <v>25000</v>
      </c>
      <c r="E511" s="195">
        <v>25000</v>
      </c>
      <c r="F511" s="195">
        <v>25000</v>
      </c>
    </row>
    <row r="512" spans="1:7" x14ac:dyDescent="0.25">
      <c r="A512" s="213" t="s">
        <v>679</v>
      </c>
      <c r="B512" s="241">
        <v>31214</v>
      </c>
      <c r="C512" s="242" t="s">
        <v>680</v>
      </c>
      <c r="D512" s="195">
        <v>3210</v>
      </c>
      <c r="E512" s="195">
        <v>3210</v>
      </c>
      <c r="F512" s="195">
        <v>3210</v>
      </c>
    </row>
    <row r="513" spans="1:7" x14ac:dyDescent="0.25">
      <c r="A513" s="213" t="s">
        <v>681</v>
      </c>
      <c r="B513" s="241">
        <v>31215</v>
      </c>
      <c r="C513" s="242" t="s">
        <v>682</v>
      </c>
      <c r="D513" s="195">
        <v>900</v>
      </c>
      <c r="E513" s="195">
        <v>900</v>
      </c>
      <c r="F513" s="195">
        <v>900</v>
      </c>
    </row>
    <row r="514" spans="1:7" x14ac:dyDescent="0.25">
      <c r="A514" s="213" t="s">
        <v>683</v>
      </c>
      <c r="B514" s="241">
        <v>31216</v>
      </c>
      <c r="C514" s="242" t="s">
        <v>684</v>
      </c>
      <c r="D514" s="195">
        <v>16500</v>
      </c>
      <c r="E514" s="195">
        <v>16500</v>
      </c>
      <c r="F514" s="195">
        <v>16500</v>
      </c>
    </row>
    <row r="515" spans="1:7" x14ac:dyDescent="0.25">
      <c r="A515" s="190" t="s">
        <v>685</v>
      </c>
      <c r="B515" s="241">
        <v>31219</v>
      </c>
      <c r="C515" s="242" t="s">
        <v>686</v>
      </c>
      <c r="D515" s="195">
        <v>2000</v>
      </c>
      <c r="E515" s="195">
        <v>2000</v>
      </c>
      <c r="F515" s="195">
        <v>2000</v>
      </c>
    </row>
    <row r="516" spans="1:7" x14ac:dyDescent="0.25">
      <c r="A516" s="190"/>
      <c r="B516" s="239">
        <v>313</v>
      </c>
      <c r="C516" s="240" t="s">
        <v>687</v>
      </c>
      <c r="D516" s="194">
        <f>D517</f>
        <v>240000</v>
      </c>
      <c r="E516" s="194">
        <f t="shared" ref="E516:F516" si="27">E517</f>
        <v>273000</v>
      </c>
      <c r="F516" s="194">
        <f t="shared" si="27"/>
        <v>290000</v>
      </c>
    </row>
    <row r="517" spans="1:7" x14ac:dyDescent="0.25">
      <c r="A517" s="190"/>
      <c r="B517" s="239">
        <v>3131</v>
      </c>
      <c r="C517" s="240" t="s">
        <v>687</v>
      </c>
      <c r="D517" s="194">
        <f>D518+D519</f>
        <v>240000</v>
      </c>
      <c r="E517" s="194">
        <f t="shared" ref="E517:F517" si="28">E518+E519</f>
        <v>273000</v>
      </c>
      <c r="F517" s="194">
        <f t="shared" si="28"/>
        <v>290000</v>
      </c>
    </row>
    <row r="518" spans="1:7" x14ac:dyDescent="0.25">
      <c r="A518" s="190" t="s">
        <v>688</v>
      </c>
      <c r="B518" s="241">
        <v>31311</v>
      </c>
      <c r="C518" s="242" t="s">
        <v>689</v>
      </c>
      <c r="D518" s="195">
        <v>0</v>
      </c>
      <c r="E518" s="195">
        <v>0</v>
      </c>
      <c r="F518" s="195">
        <v>0</v>
      </c>
    </row>
    <row r="519" spans="1:7" x14ac:dyDescent="0.25">
      <c r="A519" s="190" t="s">
        <v>690</v>
      </c>
      <c r="B519" s="241">
        <v>31321</v>
      </c>
      <c r="C519" s="242" t="s">
        <v>691</v>
      </c>
      <c r="D519" s="195">
        <v>240000</v>
      </c>
      <c r="E519" s="195">
        <f>240000+33000</f>
        <v>273000</v>
      </c>
      <c r="F519" s="195">
        <f>240000+50000</f>
        <v>290000</v>
      </c>
    </row>
    <row r="520" spans="1:7" x14ac:dyDescent="0.25">
      <c r="A520" s="179"/>
      <c r="B520" s="193">
        <v>32</v>
      </c>
      <c r="C520" s="179" t="s">
        <v>33</v>
      </c>
      <c r="D520" s="194">
        <f>D521+D530+D535+D543</f>
        <v>5950</v>
      </c>
      <c r="E520" s="194">
        <v>5950</v>
      </c>
      <c r="F520" s="194">
        <v>5950</v>
      </c>
    </row>
    <row r="521" spans="1:7" x14ac:dyDescent="0.25">
      <c r="A521" s="179"/>
      <c r="B521" s="193">
        <v>321</v>
      </c>
      <c r="C521" s="179" t="s">
        <v>327</v>
      </c>
      <c r="D521" s="194">
        <f>D522+D528</f>
        <v>0</v>
      </c>
      <c r="E521" s="194">
        <v>0</v>
      </c>
      <c r="F521" s="194">
        <v>0</v>
      </c>
    </row>
    <row r="522" spans="1:7" x14ac:dyDescent="0.25">
      <c r="A522" s="179"/>
      <c r="B522" s="193">
        <v>3211</v>
      </c>
      <c r="C522" s="179" t="s">
        <v>328</v>
      </c>
      <c r="D522" s="194">
        <f>D523+D524+D525+D526+D527</f>
        <v>0</v>
      </c>
      <c r="E522" s="194">
        <v>0</v>
      </c>
      <c r="F522" s="194">
        <v>0</v>
      </c>
    </row>
    <row r="523" spans="1:7" x14ac:dyDescent="0.25">
      <c r="A523" s="213" t="s">
        <v>692</v>
      </c>
      <c r="B523" s="189">
        <v>32111</v>
      </c>
      <c r="C523" s="190" t="s">
        <v>330</v>
      </c>
      <c r="D523" s="195">
        <v>0</v>
      </c>
      <c r="E523" s="195">
        <v>0</v>
      </c>
      <c r="F523" s="195">
        <v>0</v>
      </c>
      <c r="G523" s="237"/>
    </row>
    <row r="524" spans="1:7" x14ac:dyDescent="0.25">
      <c r="A524" s="213" t="s">
        <v>693</v>
      </c>
      <c r="B524" s="189">
        <v>32112</v>
      </c>
      <c r="C524" s="190" t="s">
        <v>332</v>
      </c>
      <c r="D524" s="195">
        <v>0</v>
      </c>
      <c r="E524" s="195">
        <v>0</v>
      </c>
      <c r="F524" s="195">
        <v>0</v>
      </c>
    </row>
    <row r="525" spans="1:7" x14ac:dyDescent="0.25">
      <c r="A525" s="213" t="s">
        <v>694</v>
      </c>
      <c r="B525" s="189">
        <v>32113</v>
      </c>
      <c r="C525" s="190" t="s">
        <v>334</v>
      </c>
      <c r="D525" s="195">
        <v>0</v>
      </c>
      <c r="E525" s="195">
        <v>0</v>
      </c>
      <c r="F525" s="195">
        <v>0</v>
      </c>
    </row>
    <row r="526" spans="1:7" x14ac:dyDescent="0.25">
      <c r="A526" s="213" t="s">
        <v>695</v>
      </c>
      <c r="B526" s="189">
        <v>32115</v>
      </c>
      <c r="C526" s="190" t="s">
        <v>338</v>
      </c>
      <c r="D526" s="195">
        <v>0</v>
      </c>
      <c r="E526" s="195">
        <v>0</v>
      </c>
      <c r="F526" s="195">
        <v>0</v>
      </c>
      <c r="G526" s="237"/>
    </row>
    <row r="527" spans="1:7" x14ac:dyDescent="0.25">
      <c r="A527" s="190" t="s">
        <v>656</v>
      </c>
      <c r="B527" s="189">
        <v>32119</v>
      </c>
      <c r="C527" s="190" t="s">
        <v>344</v>
      </c>
      <c r="D527" s="195">
        <v>0</v>
      </c>
      <c r="E527" s="195">
        <v>0</v>
      </c>
      <c r="F527" s="195">
        <v>0</v>
      </c>
    </row>
    <row r="528" spans="1:7" x14ac:dyDescent="0.25">
      <c r="A528" s="179"/>
      <c r="B528" s="193">
        <v>3214</v>
      </c>
      <c r="C528" s="179" t="s">
        <v>353</v>
      </c>
      <c r="D528" s="194">
        <f>D529</f>
        <v>0</v>
      </c>
      <c r="E528" s="194">
        <v>0</v>
      </c>
      <c r="F528" s="194">
        <v>0</v>
      </c>
    </row>
    <row r="529" spans="1:7" ht="30" x14ac:dyDescent="0.25">
      <c r="A529" s="213" t="s">
        <v>696</v>
      </c>
      <c r="B529" s="189">
        <v>32141</v>
      </c>
      <c r="C529" s="243" t="s">
        <v>355</v>
      </c>
      <c r="D529" s="195">
        <v>0</v>
      </c>
      <c r="E529" s="195">
        <v>0</v>
      </c>
      <c r="F529" s="195">
        <v>0</v>
      </c>
      <c r="G529" s="237"/>
    </row>
    <row r="530" spans="1:7" x14ac:dyDescent="0.25">
      <c r="A530" s="190"/>
      <c r="B530" s="229">
        <v>322</v>
      </c>
      <c r="C530" s="230" t="s">
        <v>356</v>
      </c>
      <c r="D530" s="231">
        <f>D531+D533</f>
        <v>250</v>
      </c>
      <c r="E530" s="231">
        <v>250</v>
      </c>
      <c r="F530" s="231">
        <v>250</v>
      </c>
    </row>
    <row r="531" spans="1:7" x14ac:dyDescent="0.25">
      <c r="A531" s="179"/>
      <c r="B531" s="193">
        <v>3221</v>
      </c>
      <c r="C531" s="179" t="s">
        <v>357</v>
      </c>
      <c r="D531" s="194">
        <f>D532</f>
        <v>250</v>
      </c>
      <c r="E531" s="194">
        <v>250</v>
      </c>
      <c r="F531" s="194">
        <v>250</v>
      </c>
    </row>
    <row r="532" spans="1:7" x14ac:dyDescent="0.25">
      <c r="A532" s="190" t="s">
        <v>697</v>
      </c>
      <c r="B532" s="189">
        <v>32212</v>
      </c>
      <c r="C532" s="190" t="s">
        <v>698</v>
      </c>
      <c r="D532" s="195">
        <v>250</v>
      </c>
      <c r="E532" s="195">
        <v>250</v>
      </c>
      <c r="F532" s="195">
        <v>250</v>
      </c>
    </row>
    <row r="533" spans="1:7" x14ac:dyDescent="0.25">
      <c r="A533" s="190"/>
      <c r="B533" s="229">
        <v>3222</v>
      </c>
      <c r="C533" s="230" t="s">
        <v>368</v>
      </c>
      <c r="D533" s="231">
        <f>D534</f>
        <v>0</v>
      </c>
      <c r="E533" s="194">
        <v>0</v>
      </c>
      <c r="F533" s="194">
        <v>0</v>
      </c>
    </row>
    <row r="534" spans="1:7" x14ac:dyDescent="0.25">
      <c r="A534" s="190" t="s">
        <v>699</v>
      </c>
      <c r="B534" s="189">
        <v>32222</v>
      </c>
      <c r="C534" s="244" t="s">
        <v>372</v>
      </c>
      <c r="D534" s="195">
        <v>0</v>
      </c>
      <c r="E534" s="195">
        <v>0</v>
      </c>
      <c r="F534" s="195">
        <v>0</v>
      </c>
    </row>
    <row r="535" spans="1:7" x14ac:dyDescent="0.25">
      <c r="A535" s="179"/>
      <c r="B535" s="193">
        <v>323</v>
      </c>
      <c r="C535" s="179" t="s">
        <v>400</v>
      </c>
      <c r="D535" s="194">
        <f>D536+D538+D541</f>
        <v>100</v>
      </c>
      <c r="E535" s="194">
        <v>100</v>
      </c>
      <c r="F535" s="194">
        <v>100</v>
      </c>
    </row>
    <row r="536" spans="1:7" x14ac:dyDescent="0.25">
      <c r="A536" s="179"/>
      <c r="B536" s="193">
        <v>3231</v>
      </c>
      <c r="C536" s="179" t="s">
        <v>401</v>
      </c>
      <c r="D536" s="194">
        <f>D537</f>
        <v>0</v>
      </c>
      <c r="E536" s="194">
        <v>0</v>
      </c>
      <c r="F536" s="194">
        <v>0</v>
      </c>
      <c r="G536" s="222"/>
    </row>
    <row r="537" spans="1:7" x14ac:dyDescent="0.25">
      <c r="A537" s="190" t="s">
        <v>700</v>
      </c>
      <c r="B537" s="189">
        <v>32319</v>
      </c>
      <c r="C537" s="190" t="s">
        <v>407</v>
      </c>
      <c r="D537" s="195">
        <v>0</v>
      </c>
      <c r="E537" s="195">
        <v>0</v>
      </c>
      <c r="F537" s="195">
        <v>0</v>
      </c>
      <c r="G537" s="237"/>
    </row>
    <row r="538" spans="1:7" x14ac:dyDescent="0.25">
      <c r="A538" s="179"/>
      <c r="B538" s="193">
        <v>3237</v>
      </c>
      <c r="C538" s="179" t="s">
        <v>449</v>
      </c>
      <c r="D538" s="194">
        <f>D539+D540</f>
        <v>100</v>
      </c>
      <c r="E538" s="194">
        <v>100</v>
      </c>
      <c r="F538" s="194">
        <v>100</v>
      </c>
    </row>
    <row r="539" spans="1:7" x14ac:dyDescent="0.25">
      <c r="A539" s="213" t="s">
        <v>701</v>
      </c>
      <c r="B539" s="189">
        <v>32371</v>
      </c>
      <c r="C539" s="190" t="s">
        <v>702</v>
      </c>
      <c r="D539" s="195">
        <v>100</v>
      </c>
      <c r="E539" s="195">
        <v>100</v>
      </c>
      <c r="F539" s="195">
        <v>100</v>
      </c>
      <c r="G539" s="237"/>
    </row>
    <row r="540" spans="1:7" x14ac:dyDescent="0.25">
      <c r="A540" s="190" t="s">
        <v>703</v>
      </c>
      <c r="B540" s="189">
        <v>32379</v>
      </c>
      <c r="C540" s="190" t="s">
        <v>457</v>
      </c>
      <c r="D540" s="195">
        <v>0</v>
      </c>
      <c r="E540" s="195">
        <v>0</v>
      </c>
      <c r="F540" s="195">
        <v>0</v>
      </c>
    </row>
    <row r="541" spans="1:7" x14ac:dyDescent="0.25">
      <c r="A541" s="179"/>
      <c r="B541" s="193">
        <v>3239</v>
      </c>
      <c r="C541" s="179" t="s">
        <v>463</v>
      </c>
      <c r="D541" s="194">
        <f>D542</f>
        <v>0</v>
      </c>
      <c r="E541" s="194">
        <v>0</v>
      </c>
      <c r="F541" s="194">
        <v>0</v>
      </c>
    </row>
    <row r="542" spans="1:7" x14ac:dyDescent="0.25">
      <c r="A542" s="190" t="s">
        <v>704</v>
      </c>
      <c r="B542" s="189">
        <v>32399</v>
      </c>
      <c r="C542" s="190" t="s">
        <v>471</v>
      </c>
      <c r="D542" s="195">
        <v>0</v>
      </c>
      <c r="E542" s="195">
        <v>0</v>
      </c>
      <c r="F542" s="195">
        <v>0</v>
      </c>
    </row>
    <row r="543" spans="1:7" x14ac:dyDescent="0.25">
      <c r="A543" s="190"/>
      <c r="B543" s="193">
        <v>329</v>
      </c>
      <c r="C543" s="179" t="s">
        <v>477</v>
      </c>
      <c r="D543" s="194">
        <f>D544+D546+D549+D551</f>
        <v>5600</v>
      </c>
      <c r="E543" s="194">
        <v>5600</v>
      </c>
      <c r="F543" s="194">
        <v>5600</v>
      </c>
    </row>
    <row r="544" spans="1:7" x14ac:dyDescent="0.25">
      <c r="A544" s="190"/>
      <c r="B544" s="193">
        <v>3293</v>
      </c>
      <c r="C544" s="179" t="s">
        <v>485</v>
      </c>
      <c r="D544" s="194">
        <f>D545</f>
        <v>100</v>
      </c>
      <c r="E544" s="194">
        <v>100</v>
      </c>
      <c r="F544" s="194">
        <v>100</v>
      </c>
    </row>
    <row r="545" spans="1:7" x14ac:dyDescent="0.25">
      <c r="A545" s="190" t="s">
        <v>705</v>
      </c>
      <c r="B545" s="189">
        <v>32931</v>
      </c>
      <c r="C545" s="190" t="s">
        <v>485</v>
      </c>
      <c r="D545" s="195">
        <v>100</v>
      </c>
      <c r="E545" s="195">
        <v>100</v>
      </c>
      <c r="F545" s="195">
        <v>100</v>
      </c>
      <c r="G545" s="237"/>
    </row>
    <row r="546" spans="1:7" x14ac:dyDescent="0.25">
      <c r="A546" s="190"/>
      <c r="B546" s="193">
        <v>3295</v>
      </c>
      <c r="C546" s="179" t="s">
        <v>490</v>
      </c>
      <c r="D546" s="194">
        <f>D547+D548</f>
        <v>5500</v>
      </c>
      <c r="E546" s="194">
        <v>5500</v>
      </c>
      <c r="F546" s="194">
        <v>5500</v>
      </c>
    </row>
    <row r="547" spans="1:7" x14ac:dyDescent="0.25">
      <c r="A547" s="190" t="s">
        <v>706</v>
      </c>
      <c r="B547" s="189">
        <v>32952</v>
      </c>
      <c r="C547" s="190" t="s">
        <v>707</v>
      </c>
      <c r="D547" s="195">
        <v>0</v>
      </c>
      <c r="E547" s="195">
        <v>0</v>
      </c>
      <c r="F547" s="195">
        <v>0</v>
      </c>
    </row>
    <row r="548" spans="1:7" ht="30" x14ac:dyDescent="0.25">
      <c r="A548" s="190" t="s">
        <v>708</v>
      </c>
      <c r="B548" s="189">
        <v>32955</v>
      </c>
      <c r="C548" s="190" t="s">
        <v>709</v>
      </c>
      <c r="D548" s="195">
        <v>5500</v>
      </c>
      <c r="E548" s="195">
        <v>5500</v>
      </c>
      <c r="F548" s="195">
        <v>5500</v>
      </c>
    </row>
    <row r="549" spans="1:7" x14ac:dyDescent="0.25">
      <c r="A549" s="190"/>
      <c r="B549" s="193">
        <v>3296</v>
      </c>
      <c r="C549" s="179" t="s">
        <v>710</v>
      </c>
      <c r="D549" s="194">
        <f>D550</f>
        <v>0</v>
      </c>
      <c r="E549" s="194">
        <v>0</v>
      </c>
      <c r="F549" s="194">
        <v>0</v>
      </c>
    </row>
    <row r="550" spans="1:7" x14ac:dyDescent="0.25">
      <c r="A550" s="190" t="s">
        <v>711</v>
      </c>
      <c r="B550" s="189">
        <v>32961</v>
      </c>
      <c r="C550" s="190" t="s">
        <v>710</v>
      </c>
      <c r="D550" s="195">
        <v>0</v>
      </c>
      <c r="E550" s="195">
        <v>0</v>
      </c>
      <c r="F550" s="195">
        <v>0</v>
      </c>
      <c r="G550" s="237"/>
    </row>
    <row r="551" spans="1:7" x14ac:dyDescent="0.25">
      <c r="A551" s="179"/>
      <c r="B551" s="193">
        <v>3299</v>
      </c>
      <c r="C551" s="179" t="s">
        <v>477</v>
      </c>
      <c r="D551" s="194">
        <f>D552</f>
        <v>0</v>
      </c>
      <c r="E551" s="194">
        <v>0</v>
      </c>
      <c r="F551" s="194">
        <v>0</v>
      </c>
    </row>
    <row r="552" spans="1:7" x14ac:dyDescent="0.25">
      <c r="A552" s="190" t="s">
        <v>712</v>
      </c>
      <c r="B552" s="189">
        <v>32999</v>
      </c>
      <c r="C552" s="190" t="s">
        <v>477</v>
      </c>
      <c r="D552" s="195">
        <v>0</v>
      </c>
      <c r="E552" s="195">
        <v>0</v>
      </c>
      <c r="F552" s="195">
        <v>0</v>
      </c>
    </row>
    <row r="553" spans="1:7" x14ac:dyDescent="0.25">
      <c r="A553" s="190"/>
      <c r="B553" s="193">
        <v>38</v>
      </c>
      <c r="C553" s="179" t="s">
        <v>635</v>
      </c>
      <c r="D553" s="194">
        <v>306</v>
      </c>
      <c r="E553" s="194">
        <v>306</v>
      </c>
      <c r="F553" s="194">
        <v>306</v>
      </c>
    </row>
    <row r="554" spans="1:7" x14ac:dyDescent="0.25">
      <c r="A554" s="190"/>
      <c r="B554" s="193">
        <v>381</v>
      </c>
      <c r="C554" s="179" t="s">
        <v>302</v>
      </c>
      <c r="D554" s="194">
        <v>306</v>
      </c>
      <c r="E554" s="194">
        <v>306</v>
      </c>
      <c r="F554" s="194">
        <v>306</v>
      </c>
    </row>
    <row r="555" spans="1:7" x14ac:dyDescent="0.25">
      <c r="A555" s="190"/>
      <c r="B555" s="193">
        <v>3812</v>
      </c>
      <c r="C555" s="179" t="s">
        <v>636</v>
      </c>
      <c r="D555" s="194">
        <v>306</v>
      </c>
      <c r="E555" s="194">
        <v>306</v>
      </c>
      <c r="F555" s="194">
        <v>306</v>
      </c>
    </row>
    <row r="556" spans="1:7" x14ac:dyDescent="0.25">
      <c r="A556" s="190" t="s">
        <v>713</v>
      </c>
      <c r="B556" s="189">
        <v>38129</v>
      </c>
      <c r="C556" s="190" t="s">
        <v>638</v>
      </c>
      <c r="D556" s="195">
        <v>306</v>
      </c>
      <c r="E556" s="195">
        <v>306</v>
      </c>
      <c r="F556" s="195">
        <v>306</v>
      </c>
      <c r="G556" s="237"/>
    </row>
    <row r="557" spans="1:7" x14ac:dyDescent="0.25">
      <c r="A557" s="179"/>
      <c r="B557" s="193">
        <v>4</v>
      </c>
      <c r="C557" s="179" t="s">
        <v>34</v>
      </c>
      <c r="D557" s="194">
        <v>500</v>
      </c>
      <c r="E557" s="194">
        <v>500</v>
      </c>
      <c r="F557" s="194">
        <v>500</v>
      </c>
    </row>
    <row r="558" spans="1:7" ht="30" x14ac:dyDescent="0.25">
      <c r="A558" s="179"/>
      <c r="B558" s="193">
        <v>41</v>
      </c>
      <c r="C558" s="179" t="s">
        <v>35</v>
      </c>
      <c r="D558" s="194">
        <v>0</v>
      </c>
      <c r="E558" s="194">
        <v>0</v>
      </c>
      <c r="F558" s="194">
        <v>0</v>
      </c>
    </row>
    <row r="559" spans="1:7" x14ac:dyDescent="0.25">
      <c r="A559" s="179"/>
      <c r="B559" s="193">
        <v>412</v>
      </c>
      <c r="C559" s="179" t="s">
        <v>714</v>
      </c>
      <c r="D559" s="194">
        <v>0</v>
      </c>
      <c r="E559" s="194">
        <v>0</v>
      </c>
      <c r="F559" s="194">
        <v>0</v>
      </c>
    </row>
    <row r="560" spans="1:7" x14ac:dyDescent="0.25">
      <c r="A560" s="179"/>
      <c r="B560" s="193">
        <v>4123</v>
      </c>
      <c r="C560" s="179" t="s">
        <v>439</v>
      </c>
      <c r="D560" s="194">
        <v>0</v>
      </c>
      <c r="E560" s="194">
        <v>0</v>
      </c>
      <c r="F560" s="194">
        <v>0</v>
      </c>
    </row>
    <row r="561" spans="1:6" x14ac:dyDescent="0.25">
      <c r="A561" s="190" t="s">
        <v>715</v>
      </c>
      <c r="B561" s="189">
        <v>41231</v>
      </c>
      <c r="C561" s="190" t="s">
        <v>439</v>
      </c>
      <c r="D561" s="194">
        <v>0</v>
      </c>
      <c r="E561" s="194">
        <v>0</v>
      </c>
      <c r="F561" s="194">
        <v>0</v>
      </c>
    </row>
    <row r="562" spans="1:6" x14ac:dyDescent="0.25">
      <c r="A562" s="179"/>
      <c r="B562" s="193">
        <v>42</v>
      </c>
      <c r="C562" s="179" t="s">
        <v>79</v>
      </c>
      <c r="D562" s="194">
        <v>500</v>
      </c>
      <c r="E562" s="194">
        <v>500</v>
      </c>
      <c r="F562" s="194">
        <v>500</v>
      </c>
    </row>
    <row r="563" spans="1:6" x14ac:dyDescent="0.25">
      <c r="A563" s="179"/>
      <c r="B563" s="193">
        <v>422</v>
      </c>
      <c r="C563" s="179" t="s">
        <v>519</v>
      </c>
      <c r="D563" s="194">
        <v>0</v>
      </c>
      <c r="E563" s="194">
        <v>0</v>
      </c>
      <c r="F563" s="194">
        <v>0</v>
      </c>
    </row>
    <row r="564" spans="1:6" x14ac:dyDescent="0.25">
      <c r="A564" s="179"/>
      <c r="B564" s="193">
        <v>4227</v>
      </c>
      <c r="C564" s="179" t="s">
        <v>259</v>
      </c>
      <c r="D564" s="194">
        <v>0</v>
      </c>
      <c r="E564" s="194">
        <v>0</v>
      </c>
      <c r="F564" s="194">
        <v>0</v>
      </c>
    </row>
    <row r="565" spans="1:6" x14ac:dyDescent="0.25">
      <c r="A565" s="190" t="s">
        <v>716</v>
      </c>
      <c r="B565" s="189">
        <v>42271</v>
      </c>
      <c r="C565" s="190" t="s">
        <v>528</v>
      </c>
      <c r="D565" s="195">
        <v>0</v>
      </c>
      <c r="E565" s="195">
        <v>0</v>
      </c>
      <c r="F565" s="195">
        <v>0</v>
      </c>
    </row>
    <row r="566" spans="1:6" x14ac:dyDescent="0.25">
      <c r="A566" s="190" t="s">
        <v>717</v>
      </c>
      <c r="B566" s="189">
        <v>42273</v>
      </c>
      <c r="C566" s="190" t="s">
        <v>530</v>
      </c>
      <c r="D566" s="195">
        <v>0</v>
      </c>
      <c r="E566" s="195">
        <v>0</v>
      </c>
      <c r="F566" s="195">
        <v>0</v>
      </c>
    </row>
    <row r="567" spans="1:6" x14ac:dyDescent="0.25">
      <c r="A567" s="190"/>
      <c r="B567" s="193">
        <v>424</v>
      </c>
      <c r="C567" s="179" t="s">
        <v>531</v>
      </c>
      <c r="D567" s="194">
        <v>500</v>
      </c>
      <c r="E567" s="194">
        <v>500</v>
      </c>
      <c r="F567" s="194">
        <v>500</v>
      </c>
    </row>
    <row r="568" spans="1:6" x14ac:dyDescent="0.25">
      <c r="A568" s="190"/>
      <c r="B568" s="193">
        <v>4241</v>
      </c>
      <c r="C568" s="179" t="s">
        <v>532</v>
      </c>
      <c r="D568" s="194">
        <v>500</v>
      </c>
      <c r="E568" s="194">
        <v>500</v>
      </c>
      <c r="F568" s="194">
        <v>500</v>
      </c>
    </row>
    <row r="569" spans="1:6" x14ac:dyDescent="0.25">
      <c r="A569" s="190" t="s">
        <v>718</v>
      </c>
      <c r="B569" s="189">
        <v>42411</v>
      </c>
      <c r="C569" s="190" t="s">
        <v>532</v>
      </c>
      <c r="D569" s="195">
        <v>500</v>
      </c>
      <c r="E569" s="195">
        <v>500</v>
      </c>
      <c r="F569" s="195">
        <v>500</v>
      </c>
    </row>
    <row r="570" spans="1:6" x14ac:dyDescent="0.25">
      <c r="A570" s="190"/>
      <c r="B570" s="193">
        <v>9</v>
      </c>
      <c r="C570" s="179" t="s">
        <v>81</v>
      </c>
      <c r="D570" s="194">
        <v>0</v>
      </c>
      <c r="E570" s="194">
        <v>0</v>
      </c>
      <c r="F570" s="194">
        <v>0</v>
      </c>
    </row>
    <row r="571" spans="1:6" x14ac:dyDescent="0.25">
      <c r="A571" s="190"/>
      <c r="B571" s="193">
        <v>92</v>
      </c>
      <c r="C571" s="179" t="s">
        <v>82</v>
      </c>
      <c r="D571" s="194">
        <v>0</v>
      </c>
      <c r="E571" s="194">
        <v>0</v>
      </c>
      <c r="F571" s="194">
        <v>0</v>
      </c>
    </row>
    <row r="572" spans="1:6" x14ac:dyDescent="0.25">
      <c r="A572" s="190"/>
      <c r="B572" s="193">
        <v>922</v>
      </c>
      <c r="C572" s="190" t="s">
        <v>225</v>
      </c>
      <c r="D572" s="194">
        <v>0</v>
      </c>
      <c r="E572" s="194">
        <v>0</v>
      </c>
      <c r="F572" s="194">
        <v>0</v>
      </c>
    </row>
    <row r="573" spans="1:6" x14ac:dyDescent="0.25">
      <c r="A573" s="190"/>
      <c r="B573" s="193">
        <v>9222</v>
      </c>
      <c r="C573" s="179" t="s">
        <v>648</v>
      </c>
      <c r="D573" s="194">
        <v>0</v>
      </c>
      <c r="E573" s="194">
        <v>0</v>
      </c>
      <c r="F573" s="194">
        <v>0</v>
      </c>
    </row>
    <row r="574" spans="1:6" x14ac:dyDescent="0.25">
      <c r="A574" s="190" t="s">
        <v>719</v>
      </c>
      <c r="B574" s="189">
        <v>92221</v>
      </c>
      <c r="C574" s="190" t="s">
        <v>650</v>
      </c>
      <c r="D574" s="195">
        <v>0</v>
      </c>
      <c r="E574" s="195">
        <v>0</v>
      </c>
      <c r="F574" s="195">
        <v>0</v>
      </c>
    </row>
    <row r="575" spans="1:6" x14ac:dyDescent="0.25">
      <c r="A575" s="197" t="s">
        <v>229</v>
      </c>
      <c r="B575" s="198" t="s">
        <v>283</v>
      </c>
      <c r="C575" s="197" t="s">
        <v>150</v>
      </c>
      <c r="D575" s="199">
        <f>D576+D627</f>
        <v>15000</v>
      </c>
      <c r="E575" s="199">
        <v>15000</v>
      </c>
      <c r="F575" s="199">
        <v>15000</v>
      </c>
    </row>
    <row r="576" spans="1:6" x14ac:dyDescent="0.25">
      <c r="A576" s="179"/>
      <c r="B576" s="193">
        <v>3</v>
      </c>
      <c r="C576" s="179" t="s">
        <v>31</v>
      </c>
      <c r="D576" s="194">
        <f>D577+D623</f>
        <v>2000</v>
      </c>
      <c r="E576" s="194">
        <v>2000</v>
      </c>
      <c r="F576" s="194">
        <v>2000</v>
      </c>
    </row>
    <row r="577" spans="1:6" x14ac:dyDescent="0.25">
      <c r="A577" s="179"/>
      <c r="B577" s="193">
        <v>32</v>
      </c>
      <c r="C577" s="179" t="s">
        <v>33</v>
      </c>
      <c r="D577" s="194">
        <f>D578+D589+D601+D613+D616</f>
        <v>2000</v>
      </c>
      <c r="E577" s="194">
        <v>2000</v>
      </c>
      <c r="F577" s="194">
        <v>2000</v>
      </c>
    </row>
    <row r="578" spans="1:6" x14ac:dyDescent="0.25">
      <c r="A578" s="179"/>
      <c r="B578" s="193">
        <v>321</v>
      </c>
      <c r="C578" s="179" t="s">
        <v>327</v>
      </c>
      <c r="D578" s="194">
        <f>D579+D585+D587</f>
        <v>0</v>
      </c>
      <c r="E578" s="194">
        <v>0</v>
      </c>
      <c r="F578" s="194">
        <v>0</v>
      </c>
    </row>
    <row r="579" spans="1:6" x14ac:dyDescent="0.25">
      <c r="A579" s="179"/>
      <c r="B579" s="193">
        <v>3211</v>
      </c>
      <c r="C579" s="179" t="s">
        <v>328</v>
      </c>
      <c r="D579" s="194">
        <f>D580+D581+D582+D583+D584</f>
        <v>0</v>
      </c>
      <c r="E579" s="194">
        <v>0</v>
      </c>
      <c r="F579" s="194">
        <v>0</v>
      </c>
    </row>
    <row r="580" spans="1:6" x14ac:dyDescent="0.25">
      <c r="A580" s="213" t="s">
        <v>720</v>
      </c>
      <c r="B580" s="189">
        <v>32111</v>
      </c>
      <c r="C580" s="190" t="s">
        <v>330</v>
      </c>
      <c r="D580" s="195">
        <v>0</v>
      </c>
      <c r="E580" s="195">
        <v>0</v>
      </c>
      <c r="F580" s="195">
        <v>0</v>
      </c>
    </row>
    <row r="581" spans="1:6" x14ac:dyDescent="0.25">
      <c r="A581" s="213" t="s">
        <v>721</v>
      </c>
      <c r="B581" s="189">
        <v>32112</v>
      </c>
      <c r="C581" s="190" t="s">
        <v>332</v>
      </c>
      <c r="D581" s="195">
        <v>0</v>
      </c>
      <c r="E581" s="195">
        <v>0</v>
      </c>
      <c r="F581" s="195">
        <v>0</v>
      </c>
    </row>
    <row r="582" spans="1:6" x14ac:dyDescent="0.25">
      <c r="A582" s="213" t="s">
        <v>722</v>
      </c>
      <c r="B582" s="189">
        <v>32113</v>
      </c>
      <c r="C582" s="190" t="s">
        <v>334</v>
      </c>
      <c r="D582" s="195">
        <v>0</v>
      </c>
      <c r="E582" s="195">
        <v>0</v>
      </c>
      <c r="F582" s="195">
        <v>0</v>
      </c>
    </row>
    <row r="583" spans="1:6" x14ac:dyDescent="0.25">
      <c r="A583" s="213" t="s">
        <v>723</v>
      </c>
      <c r="B583" s="189">
        <v>32115</v>
      </c>
      <c r="C583" s="190" t="s">
        <v>338</v>
      </c>
      <c r="D583" s="195">
        <v>0</v>
      </c>
      <c r="E583" s="195">
        <v>0</v>
      </c>
      <c r="F583" s="195">
        <v>0</v>
      </c>
    </row>
    <row r="584" spans="1:6" x14ac:dyDescent="0.25">
      <c r="A584" s="213" t="s">
        <v>724</v>
      </c>
      <c r="B584" s="189">
        <v>32119</v>
      </c>
      <c r="C584" s="190" t="s">
        <v>344</v>
      </c>
      <c r="D584" s="195">
        <v>0</v>
      </c>
      <c r="E584" s="195">
        <v>0</v>
      </c>
      <c r="F584" s="195">
        <v>0</v>
      </c>
    </row>
    <row r="585" spans="1:6" x14ac:dyDescent="0.25">
      <c r="A585" s="179"/>
      <c r="B585" s="193">
        <v>3213</v>
      </c>
      <c r="C585" s="179" t="s">
        <v>348</v>
      </c>
      <c r="D585" s="194">
        <f>D586</f>
        <v>0</v>
      </c>
      <c r="E585" s="194">
        <v>0</v>
      </c>
      <c r="F585" s="194">
        <v>0</v>
      </c>
    </row>
    <row r="586" spans="1:6" x14ac:dyDescent="0.25">
      <c r="A586" s="190" t="s">
        <v>725</v>
      </c>
      <c r="B586" s="189">
        <v>32132</v>
      </c>
      <c r="C586" s="190" t="s">
        <v>352</v>
      </c>
      <c r="D586" s="195">
        <v>0</v>
      </c>
      <c r="E586" s="195">
        <v>0</v>
      </c>
      <c r="F586" s="195">
        <v>0</v>
      </c>
    </row>
    <row r="587" spans="1:6" x14ac:dyDescent="0.25">
      <c r="A587" s="179"/>
      <c r="B587" s="193">
        <v>3214</v>
      </c>
      <c r="C587" s="179" t="s">
        <v>353</v>
      </c>
      <c r="D587" s="194">
        <f>D588</f>
        <v>0</v>
      </c>
      <c r="E587" s="194">
        <v>0</v>
      </c>
      <c r="F587" s="194">
        <v>0</v>
      </c>
    </row>
    <row r="588" spans="1:6" ht="30" x14ac:dyDescent="0.25">
      <c r="A588" s="213" t="s">
        <v>726</v>
      </c>
      <c r="B588" s="189">
        <v>32141</v>
      </c>
      <c r="C588" s="243" t="s">
        <v>355</v>
      </c>
      <c r="D588" s="195">
        <v>0</v>
      </c>
      <c r="E588" s="195">
        <v>0</v>
      </c>
      <c r="F588" s="195">
        <v>0</v>
      </c>
    </row>
    <row r="589" spans="1:6" x14ac:dyDescent="0.25">
      <c r="A589" s="179"/>
      <c r="B589" s="193">
        <v>322</v>
      </c>
      <c r="C589" s="179" t="s">
        <v>356</v>
      </c>
      <c r="D589" s="194">
        <f>D590+D592+D595+D598</f>
        <v>1500</v>
      </c>
      <c r="E589" s="194">
        <v>1500</v>
      </c>
      <c r="F589" s="194">
        <v>1500</v>
      </c>
    </row>
    <row r="590" spans="1:6" x14ac:dyDescent="0.25">
      <c r="A590" s="179"/>
      <c r="B590" s="193">
        <v>3221</v>
      </c>
      <c r="C590" s="179" t="s">
        <v>357</v>
      </c>
      <c r="D590" s="194">
        <f>D591</f>
        <v>0</v>
      </c>
      <c r="E590" s="194">
        <v>0</v>
      </c>
      <c r="F590" s="194">
        <v>0</v>
      </c>
    </row>
    <row r="591" spans="1:6" x14ac:dyDescent="0.25">
      <c r="A591" s="190" t="s">
        <v>727</v>
      </c>
      <c r="B591" s="189">
        <v>32219</v>
      </c>
      <c r="C591" s="190" t="s">
        <v>367</v>
      </c>
      <c r="D591" s="195">
        <v>0</v>
      </c>
      <c r="E591" s="195">
        <v>0</v>
      </c>
      <c r="F591" s="195">
        <v>0</v>
      </c>
    </row>
    <row r="592" spans="1:6" x14ac:dyDescent="0.25">
      <c r="A592" s="190"/>
      <c r="B592" s="193">
        <v>3222</v>
      </c>
      <c r="C592" s="179" t="s">
        <v>368</v>
      </c>
      <c r="D592" s="194">
        <f>D593+D594</f>
        <v>1000</v>
      </c>
      <c r="E592" s="194">
        <v>1000</v>
      </c>
      <c r="F592" s="194">
        <v>1000</v>
      </c>
    </row>
    <row r="593" spans="1:6" x14ac:dyDescent="0.25">
      <c r="A593" s="213" t="s">
        <v>728</v>
      </c>
      <c r="B593" s="189">
        <v>32221</v>
      </c>
      <c r="C593" s="190" t="s">
        <v>370</v>
      </c>
      <c r="D593" s="195">
        <v>0</v>
      </c>
      <c r="E593" s="195">
        <v>0</v>
      </c>
      <c r="F593" s="195">
        <v>0</v>
      </c>
    </row>
    <row r="594" spans="1:6" ht="30" x14ac:dyDescent="0.25">
      <c r="A594" s="190" t="s">
        <v>729</v>
      </c>
      <c r="B594" s="189">
        <v>32222</v>
      </c>
      <c r="C594" s="190" t="s">
        <v>372</v>
      </c>
      <c r="D594" s="195">
        <v>1000</v>
      </c>
      <c r="E594" s="195">
        <v>1000</v>
      </c>
      <c r="F594" s="195">
        <v>1000</v>
      </c>
    </row>
    <row r="595" spans="1:6" x14ac:dyDescent="0.25">
      <c r="A595" s="190"/>
      <c r="B595" s="193">
        <v>3224</v>
      </c>
      <c r="C595" s="179" t="s">
        <v>730</v>
      </c>
      <c r="D595" s="194">
        <f>D596+D597</f>
        <v>0</v>
      </c>
      <c r="E595" s="194">
        <v>0</v>
      </c>
      <c r="F595" s="194">
        <v>0</v>
      </c>
    </row>
    <row r="596" spans="1:6" ht="30" x14ac:dyDescent="0.25">
      <c r="A596" s="213" t="s">
        <v>731</v>
      </c>
      <c r="B596" s="189">
        <v>32242</v>
      </c>
      <c r="C596" s="190" t="s">
        <v>388</v>
      </c>
      <c r="D596" s="195">
        <v>0</v>
      </c>
      <c r="E596" s="194">
        <v>0</v>
      </c>
      <c r="F596" s="194">
        <v>0</v>
      </c>
    </row>
    <row r="597" spans="1:6" ht="30" x14ac:dyDescent="0.25">
      <c r="A597" s="190" t="s">
        <v>732</v>
      </c>
      <c r="B597" s="189">
        <v>32244</v>
      </c>
      <c r="C597" s="190" t="s">
        <v>733</v>
      </c>
      <c r="D597" s="195">
        <v>0</v>
      </c>
      <c r="E597" s="195">
        <v>0</v>
      </c>
      <c r="F597" s="195">
        <v>0</v>
      </c>
    </row>
    <row r="598" spans="1:6" x14ac:dyDescent="0.25">
      <c r="A598" s="190"/>
      <c r="B598" s="193">
        <v>3225</v>
      </c>
      <c r="C598" s="179" t="s">
        <v>393</v>
      </c>
      <c r="D598" s="194">
        <f>D599+D600</f>
        <v>500</v>
      </c>
      <c r="E598" s="194">
        <v>500</v>
      </c>
      <c r="F598" s="194">
        <v>500</v>
      </c>
    </row>
    <row r="599" spans="1:6" x14ac:dyDescent="0.25">
      <c r="A599" s="190" t="s">
        <v>734</v>
      </c>
      <c r="B599" s="189">
        <v>32251</v>
      </c>
      <c r="C599" s="190" t="s">
        <v>395</v>
      </c>
      <c r="D599" s="195">
        <v>500</v>
      </c>
      <c r="E599" s="195">
        <v>500</v>
      </c>
      <c r="F599" s="195">
        <v>500</v>
      </c>
    </row>
    <row r="600" spans="1:6" x14ac:dyDescent="0.25">
      <c r="A600" s="213" t="s">
        <v>735</v>
      </c>
      <c r="B600" s="189">
        <v>32252</v>
      </c>
      <c r="C600" s="190" t="s">
        <v>603</v>
      </c>
      <c r="D600" s="195">
        <v>0</v>
      </c>
      <c r="E600" s="195">
        <v>0</v>
      </c>
      <c r="F600" s="195">
        <v>0</v>
      </c>
    </row>
    <row r="601" spans="1:6" x14ac:dyDescent="0.25">
      <c r="A601" s="179"/>
      <c r="B601" s="193">
        <v>323</v>
      </c>
      <c r="C601" s="179" t="s">
        <v>400</v>
      </c>
      <c r="D601" s="194">
        <f>D602+D604+D609+D611</f>
        <v>500</v>
      </c>
      <c r="E601" s="194">
        <v>500</v>
      </c>
      <c r="F601" s="194">
        <v>500</v>
      </c>
    </row>
    <row r="602" spans="1:6" x14ac:dyDescent="0.25">
      <c r="A602" s="179"/>
      <c r="B602" s="193">
        <v>3231</v>
      </c>
      <c r="C602" s="179" t="s">
        <v>401</v>
      </c>
      <c r="D602" s="194">
        <f>D603</f>
        <v>500</v>
      </c>
      <c r="E602" s="194">
        <v>500</v>
      </c>
      <c r="F602" s="194">
        <v>500</v>
      </c>
    </row>
    <row r="603" spans="1:6" x14ac:dyDescent="0.25">
      <c r="A603" s="190" t="s">
        <v>736</v>
      </c>
      <c r="B603" s="189">
        <v>32319</v>
      </c>
      <c r="C603" s="190" t="s">
        <v>407</v>
      </c>
      <c r="D603" s="195">
        <v>500</v>
      </c>
      <c r="E603" s="195">
        <v>500</v>
      </c>
      <c r="F603" s="195">
        <v>500</v>
      </c>
    </row>
    <row r="604" spans="1:6" x14ac:dyDescent="0.25">
      <c r="A604" s="179"/>
      <c r="B604" s="193">
        <v>3232</v>
      </c>
      <c r="C604" s="179" t="s">
        <v>408</v>
      </c>
      <c r="D604" s="194">
        <f>D605+D606+D607+D608</f>
        <v>0</v>
      </c>
      <c r="E604" s="194">
        <v>0</v>
      </c>
      <c r="F604" s="194">
        <v>0</v>
      </c>
    </row>
    <row r="605" spans="1:6" ht="30" x14ac:dyDescent="0.25">
      <c r="A605" s="213" t="s">
        <v>737</v>
      </c>
      <c r="B605" s="189">
        <v>32321</v>
      </c>
      <c r="C605" s="190" t="s">
        <v>410</v>
      </c>
      <c r="D605" s="195">
        <v>0</v>
      </c>
      <c r="E605" s="194">
        <v>0</v>
      </c>
      <c r="F605" s="194">
        <v>0</v>
      </c>
    </row>
    <row r="606" spans="1:6" ht="30" x14ac:dyDescent="0.25">
      <c r="A606" s="213" t="s">
        <v>738</v>
      </c>
      <c r="B606" s="189">
        <v>32322</v>
      </c>
      <c r="C606" s="190" t="s">
        <v>412</v>
      </c>
      <c r="D606" s="195">
        <v>0</v>
      </c>
      <c r="E606" s="194">
        <v>0</v>
      </c>
      <c r="F606" s="194">
        <v>0</v>
      </c>
    </row>
    <row r="607" spans="1:6" ht="30" x14ac:dyDescent="0.25">
      <c r="A607" s="213" t="s">
        <v>739</v>
      </c>
      <c r="B607" s="189">
        <v>32323</v>
      </c>
      <c r="C607" s="190" t="s">
        <v>414</v>
      </c>
      <c r="D607" s="195">
        <v>0</v>
      </c>
      <c r="E607" s="194">
        <v>0</v>
      </c>
      <c r="F607" s="194">
        <v>0</v>
      </c>
    </row>
    <row r="608" spans="1:6" x14ac:dyDescent="0.25">
      <c r="A608" s="190" t="s">
        <v>740</v>
      </c>
      <c r="B608" s="189">
        <v>32329</v>
      </c>
      <c r="C608" s="190" t="s">
        <v>611</v>
      </c>
      <c r="D608" s="195">
        <v>0</v>
      </c>
      <c r="E608" s="195">
        <v>0</v>
      </c>
      <c r="F608" s="195">
        <v>0</v>
      </c>
    </row>
    <row r="609" spans="1:6" x14ac:dyDescent="0.25">
      <c r="A609" s="179"/>
      <c r="B609" s="193">
        <v>3235</v>
      </c>
      <c r="C609" s="179" t="s">
        <v>433</v>
      </c>
      <c r="D609" s="194">
        <f>D610</f>
        <v>0</v>
      </c>
      <c r="E609" s="194">
        <v>0</v>
      </c>
      <c r="F609" s="194">
        <v>0</v>
      </c>
    </row>
    <row r="610" spans="1:6" x14ac:dyDescent="0.25">
      <c r="A610" s="190" t="s">
        <v>741</v>
      </c>
      <c r="B610" s="189">
        <v>32359</v>
      </c>
      <c r="C610" s="190" t="s">
        <v>742</v>
      </c>
      <c r="D610" s="195">
        <v>0</v>
      </c>
      <c r="E610" s="195">
        <v>0</v>
      </c>
      <c r="F610" s="195">
        <v>0</v>
      </c>
    </row>
    <row r="611" spans="1:6" x14ac:dyDescent="0.25">
      <c r="A611" s="179"/>
      <c r="B611" s="193">
        <v>3237</v>
      </c>
      <c r="C611" s="179" t="s">
        <v>449</v>
      </c>
      <c r="D611" s="194">
        <f>D612</f>
        <v>0</v>
      </c>
      <c r="E611" s="194">
        <v>0</v>
      </c>
      <c r="F611" s="194">
        <v>0</v>
      </c>
    </row>
    <row r="612" spans="1:6" x14ac:dyDescent="0.25">
      <c r="A612" s="190" t="s">
        <v>743</v>
      </c>
      <c r="B612" s="189">
        <v>32379</v>
      </c>
      <c r="C612" s="190" t="s">
        <v>457</v>
      </c>
      <c r="D612" s="195">
        <v>0</v>
      </c>
      <c r="E612" s="195">
        <v>0</v>
      </c>
      <c r="F612" s="195">
        <v>0</v>
      </c>
    </row>
    <row r="613" spans="1:6" x14ac:dyDescent="0.25">
      <c r="A613" s="179"/>
      <c r="B613" s="193">
        <v>324</v>
      </c>
      <c r="C613" s="179" t="s">
        <v>472</v>
      </c>
      <c r="D613" s="194">
        <v>0</v>
      </c>
      <c r="E613" s="194">
        <v>0</v>
      </c>
      <c r="F613" s="194">
        <v>0</v>
      </c>
    </row>
    <row r="614" spans="1:6" x14ac:dyDescent="0.25">
      <c r="A614" s="179"/>
      <c r="B614" s="193">
        <v>3241</v>
      </c>
      <c r="C614" s="179" t="s">
        <v>472</v>
      </c>
      <c r="D614" s="194">
        <v>0</v>
      </c>
      <c r="E614" s="194">
        <v>0</v>
      </c>
      <c r="F614" s="194">
        <v>0</v>
      </c>
    </row>
    <row r="615" spans="1:6" x14ac:dyDescent="0.25">
      <c r="A615" s="190" t="s">
        <v>744</v>
      </c>
      <c r="B615" s="189">
        <v>32412</v>
      </c>
      <c r="C615" s="190" t="s">
        <v>623</v>
      </c>
      <c r="D615" s="195">
        <v>0</v>
      </c>
      <c r="E615" s="195">
        <v>0</v>
      </c>
      <c r="F615" s="195">
        <v>0</v>
      </c>
    </row>
    <row r="616" spans="1:6" x14ac:dyDescent="0.25">
      <c r="A616" s="179"/>
      <c r="B616" s="193">
        <v>329</v>
      </c>
      <c r="C616" s="179" t="s">
        <v>477</v>
      </c>
      <c r="D616" s="194">
        <v>0</v>
      </c>
      <c r="E616" s="194">
        <v>0</v>
      </c>
      <c r="F616" s="194">
        <v>0</v>
      </c>
    </row>
    <row r="617" spans="1:6" x14ac:dyDescent="0.25">
      <c r="A617" s="179"/>
      <c r="B617" s="193">
        <v>3292</v>
      </c>
      <c r="C617" s="179" t="s">
        <v>478</v>
      </c>
      <c r="D617" s="194">
        <v>0</v>
      </c>
      <c r="E617" s="194">
        <v>0</v>
      </c>
      <c r="F617" s="194">
        <v>0</v>
      </c>
    </row>
    <row r="618" spans="1:6" ht="30" x14ac:dyDescent="0.25">
      <c r="A618" s="190" t="s">
        <v>745</v>
      </c>
      <c r="B618" s="189">
        <v>32921</v>
      </c>
      <c r="C618" s="190" t="s">
        <v>480</v>
      </c>
      <c r="D618" s="195">
        <v>0</v>
      </c>
      <c r="E618" s="195">
        <v>0</v>
      </c>
      <c r="F618" s="195">
        <v>0</v>
      </c>
    </row>
    <row r="619" spans="1:6" x14ac:dyDescent="0.25">
      <c r="A619" s="190" t="s">
        <v>746</v>
      </c>
      <c r="B619" s="189">
        <v>32922</v>
      </c>
      <c r="C619" s="190" t="s">
        <v>482</v>
      </c>
      <c r="D619" s="195">
        <v>0</v>
      </c>
      <c r="E619" s="195">
        <v>0</v>
      </c>
      <c r="F619" s="195">
        <v>0</v>
      </c>
    </row>
    <row r="620" spans="1:6" x14ac:dyDescent="0.25">
      <c r="A620" s="190" t="s">
        <v>747</v>
      </c>
      <c r="B620" s="189">
        <v>32923</v>
      </c>
      <c r="C620" s="190" t="s">
        <v>484</v>
      </c>
      <c r="D620" s="195">
        <v>0</v>
      </c>
      <c r="E620" s="195">
        <v>0</v>
      </c>
      <c r="F620" s="195">
        <v>0</v>
      </c>
    </row>
    <row r="621" spans="1:6" x14ac:dyDescent="0.25">
      <c r="A621" s="179"/>
      <c r="B621" s="193">
        <v>3299</v>
      </c>
      <c r="C621" s="179" t="s">
        <v>477</v>
      </c>
      <c r="D621" s="194">
        <v>0</v>
      </c>
      <c r="E621" s="194">
        <v>0</v>
      </c>
      <c r="F621" s="194">
        <v>0</v>
      </c>
    </row>
    <row r="622" spans="1:6" x14ac:dyDescent="0.25">
      <c r="A622" s="190" t="s">
        <v>748</v>
      </c>
      <c r="B622" s="189">
        <v>32999</v>
      </c>
      <c r="C622" s="190" t="s">
        <v>477</v>
      </c>
      <c r="D622" s="195">
        <v>0</v>
      </c>
      <c r="E622" s="195">
        <v>0</v>
      </c>
      <c r="F622" s="195">
        <v>0</v>
      </c>
    </row>
    <row r="623" spans="1:6" x14ac:dyDescent="0.25">
      <c r="A623" s="190"/>
      <c r="B623" s="193">
        <v>34</v>
      </c>
      <c r="C623" s="179" t="s">
        <v>76</v>
      </c>
      <c r="D623" s="194">
        <v>0</v>
      </c>
      <c r="E623" s="194">
        <v>0</v>
      </c>
      <c r="F623" s="194">
        <v>0</v>
      </c>
    </row>
    <row r="624" spans="1:6" x14ac:dyDescent="0.25">
      <c r="A624" s="190"/>
      <c r="B624" s="193">
        <v>343</v>
      </c>
      <c r="C624" s="179" t="s">
        <v>496</v>
      </c>
      <c r="D624" s="194">
        <v>0</v>
      </c>
      <c r="E624" s="194">
        <v>0</v>
      </c>
      <c r="F624" s="194">
        <v>0</v>
      </c>
    </row>
    <row r="625" spans="1:6" x14ac:dyDescent="0.25">
      <c r="A625" s="190"/>
      <c r="B625" s="193">
        <v>3431</v>
      </c>
      <c r="C625" s="179" t="s">
        <v>497</v>
      </c>
      <c r="D625" s="194">
        <v>0</v>
      </c>
      <c r="E625" s="194">
        <v>0</v>
      </c>
      <c r="F625" s="194">
        <v>0</v>
      </c>
    </row>
    <row r="626" spans="1:6" x14ac:dyDescent="0.25">
      <c r="A626" s="190" t="s">
        <v>749</v>
      </c>
      <c r="B626" s="189">
        <v>34311</v>
      </c>
      <c r="C626" s="190" t="s">
        <v>499</v>
      </c>
      <c r="D626" s="195">
        <v>0</v>
      </c>
      <c r="E626" s="195">
        <v>0</v>
      </c>
      <c r="F626" s="195">
        <v>0</v>
      </c>
    </row>
    <row r="627" spans="1:6" x14ac:dyDescent="0.25">
      <c r="A627" s="190"/>
      <c r="B627" s="193">
        <v>4</v>
      </c>
      <c r="C627" s="179" t="s">
        <v>34</v>
      </c>
      <c r="D627" s="194">
        <f>D628</f>
        <v>13000</v>
      </c>
      <c r="E627" s="194">
        <v>13000</v>
      </c>
      <c r="F627" s="194">
        <v>13000</v>
      </c>
    </row>
    <row r="628" spans="1:6" x14ac:dyDescent="0.25">
      <c r="A628" s="190"/>
      <c r="B628" s="193">
        <v>42</v>
      </c>
      <c r="C628" s="179" t="s">
        <v>79</v>
      </c>
      <c r="D628" s="194">
        <f>D629+D632+D643</f>
        <v>13000</v>
      </c>
      <c r="E628" s="194">
        <v>13000</v>
      </c>
      <c r="F628" s="194">
        <v>13000</v>
      </c>
    </row>
    <row r="629" spans="1:6" x14ac:dyDescent="0.25">
      <c r="A629" s="190"/>
      <c r="B629" s="193">
        <v>421</v>
      </c>
      <c r="C629" s="179" t="s">
        <v>508</v>
      </c>
      <c r="D629" s="194">
        <v>0</v>
      </c>
      <c r="E629" s="194">
        <v>0</v>
      </c>
      <c r="F629" s="194">
        <v>0</v>
      </c>
    </row>
    <row r="630" spans="1:6" x14ac:dyDescent="0.25">
      <c r="A630" s="190"/>
      <c r="B630" s="193">
        <v>4212</v>
      </c>
      <c r="C630" s="179" t="s">
        <v>509</v>
      </c>
      <c r="D630" s="194">
        <v>0</v>
      </c>
      <c r="E630" s="194">
        <v>0</v>
      </c>
      <c r="F630" s="194">
        <v>0</v>
      </c>
    </row>
    <row r="631" spans="1:6" x14ac:dyDescent="0.25">
      <c r="A631" s="190" t="s">
        <v>750</v>
      </c>
      <c r="B631" s="189">
        <v>42129</v>
      </c>
      <c r="C631" s="190" t="s">
        <v>639</v>
      </c>
      <c r="D631" s="195">
        <v>0</v>
      </c>
      <c r="E631" s="195">
        <v>0</v>
      </c>
      <c r="F631" s="195">
        <v>0</v>
      </c>
    </row>
    <row r="632" spans="1:6" x14ac:dyDescent="0.25">
      <c r="A632" s="190"/>
      <c r="B632" s="193">
        <v>422</v>
      </c>
      <c r="C632" s="179" t="s">
        <v>530</v>
      </c>
      <c r="D632" s="194">
        <f>D633+D636+D638+D640</f>
        <v>13000</v>
      </c>
      <c r="E632" s="194">
        <v>13000</v>
      </c>
      <c r="F632" s="194">
        <v>13000</v>
      </c>
    </row>
    <row r="633" spans="1:6" x14ac:dyDescent="0.25">
      <c r="A633" s="190"/>
      <c r="B633" s="193">
        <v>4221</v>
      </c>
      <c r="C633" s="179" t="s">
        <v>640</v>
      </c>
      <c r="D633" s="194">
        <f>D634+D635</f>
        <v>5000</v>
      </c>
      <c r="E633" s="194">
        <v>5000</v>
      </c>
      <c r="F633" s="194">
        <v>5000</v>
      </c>
    </row>
    <row r="634" spans="1:6" x14ac:dyDescent="0.25">
      <c r="A634" s="190" t="s">
        <v>751</v>
      </c>
      <c r="B634" s="189">
        <v>42211</v>
      </c>
      <c r="C634" s="190" t="s">
        <v>642</v>
      </c>
      <c r="D634" s="195">
        <v>5000</v>
      </c>
      <c r="E634" s="195">
        <v>5000</v>
      </c>
      <c r="F634" s="195">
        <v>5000</v>
      </c>
    </row>
    <row r="635" spans="1:6" ht="30" x14ac:dyDescent="0.25">
      <c r="A635" s="190" t="s">
        <v>752</v>
      </c>
      <c r="B635" s="189">
        <v>42212</v>
      </c>
      <c r="C635" s="190" t="s">
        <v>644</v>
      </c>
      <c r="D635" s="195">
        <v>0</v>
      </c>
      <c r="E635" s="195">
        <v>0</v>
      </c>
      <c r="F635" s="195">
        <v>0</v>
      </c>
    </row>
    <row r="636" spans="1:6" x14ac:dyDescent="0.25">
      <c r="A636" s="190"/>
      <c r="B636" s="193">
        <v>4222</v>
      </c>
      <c r="C636" s="179" t="s">
        <v>520</v>
      </c>
      <c r="D636" s="194">
        <f>D637</f>
        <v>0</v>
      </c>
      <c r="E636" s="194">
        <v>0</v>
      </c>
      <c r="F636" s="194">
        <v>0</v>
      </c>
    </row>
    <row r="637" spans="1:6" x14ac:dyDescent="0.25">
      <c r="A637" s="213" t="s">
        <v>753</v>
      </c>
      <c r="B637" s="189">
        <v>42222</v>
      </c>
      <c r="C637" s="190" t="s">
        <v>522</v>
      </c>
      <c r="D637" s="195">
        <v>0</v>
      </c>
      <c r="E637" s="195">
        <v>0</v>
      </c>
      <c r="F637" s="195">
        <v>0</v>
      </c>
    </row>
    <row r="638" spans="1:6" x14ac:dyDescent="0.25">
      <c r="A638" s="190"/>
      <c r="B638" s="193">
        <v>4223</v>
      </c>
      <c r="C638" s="179" t="s">
        <v>754</v>
      </c>
      <c r="D638" s="194">
        <f>D639</f>
        <v>4000</v>
      </c>
      <c r="E638" s="194">
        <v>4000</v>
      </c>
      <c r="F638" s="194">
        <v>4000</v>
      </c>
    </row>
    <row r="639" spans="1:6" x14ac:dyDescent="0.25">
      <c r="A639" s="213" t="s">
        <v>755</v>
      </c>
      <c r="B639" s="189">
        <v>42231</v>
      </c>
      <c r="C639" s="190" t="s">
        <v>756</v>
      </c>
      <c r="D639" s="195">
        <v>4000</v>
      </c>
      <c r="E639" s="195">
        <v>4000</v>
      </c>
      <c r="F639" s="195">
        <v>4000</v>
      </c>
    </row>
    <row r="640" spans="1:6" x14ac:dyDescent="0.25">
      <c r="A640" s="190"/>
      <c r="B640" s="193">
        <v>4227</v>
      </c>
      <c r="C640" s="179" t="s">
        <v>259</v>
      </c>
      <c r="D640" s="194">
        <f>D641+D642</f>
        <v>4000</v>
      </c>
      <c r="E640" s="194">
        <v>4000</v>
      </c>
      <c r="F640" s="194">
        <v>4000</v>
      </c>
    </row>
    <row r="641" spans="1:6" x14ac:dyDescent="0.25">
      <c r="A641" s="190" t="s">
        <v>757</v>
      </c>
      <c r="B641" s="189">
        <v>42271</v>
      </c>
      <c r="C641" s="190" t="s">
        <v>758</v>
      </c>
      <c r="D641" s="195">
        <v>0</v>
      </c>
      <c r="E641" s="195">
        <v>0</v>
      </c>
      <c r="F641" s="195">
        <v>0</v>
      </c>
    </row>
    <row r="642" spans="1:6" x14ac:dyDescent="0.25">
      <c r="A642" s="190" t="s">
        <v>759</v>
      </c>
      <c r="B642" s="189">
        <v>42273</v>
      </c>
      <c r="C642" s="190" t="s">
        <v>530</v>
      </c>
      <c r="D642" s="195">
        <v>4000</v>
      </c>
      <c r="E642" s="195">
        <v>4000</v>
      </c>
      <c r="F642" s="195">
        <v>4000</v>
      </c>
    </row>
    <row r="643" spans="1:6" x14ac:dyDescent="0.25">
      <c r="A643" s="190"/>
      <c r="B643" s="193">
        <v>424</v>
      </c>
      <c r="C643" s="179" t="s">
        <v>531</v>
      </c>
      <c r="D643" s="194">
        <v>0</v>
      </c>
      <c r="E643" s="194">
        <v>0</v>
      </c>
      <c r="F643" s="194">
        <v>0</v>
      </c>
    </row>
    <row r="644" spans="1:6" x14ac:dyDescent="0.25">
      <c r="A644" s="190"/>
      <c r="B644" s="193">
        <v>4241</v>
      </c>
      <c r="C644" s="179" t="s">
        <v>532</v>
      </c>
      <c r="D644" s="194">
        <v>0</v>
      </c>
      <c r="E644" s="194">
        <v>0</v>
      </c>
      <c r="F644" s="194">
        <v>0</v>
      </c>
    </row>
    <row r="645" spans="1:6" x14ac:dyDescent="0.25">
      <c r="A645" s="190" t="s">
        <v>760</v>
      </c>
      <c r="B645" s="189">
        <v>424110</v>
      </c>
      <c r="C645" s="190" t="s">
        <v>532</v>
      </c>
      <c r="D645" s="195">
        <v>0</v>
      </c>
      <c r="E645" s="195">
        <v>0</v>
      </c>
      <c r="F645" s="195">
        <v>0</v>
      </c>
    </row>
    <row r="646" spans="1:6" x14ac:dyDescent="0.25">
      <c r="A646" s="190"/>
      <c r="B646" s="193">
        <v>9</v>
      </c>
      <c r="C646" s="179" t="s">
        <v>81</v>
      </c>
      <c r="D646" s="194">
        <v>0</v>
      </c>
      <c r="E646" s="194">
        <v>0</v>
      </c>
      <c r="F646" s="194">
        <v>0</v>
      </c>
    </row>
    <row r="647" spans="1:6" x14ac:dyDescent="0.25">
      <c r="A647" s="190"/>
      <c r="B647" s="193">
        <v>92</v>
      </c>
      <c r="C647" s="179" t="s">
        <v>82</v>
      </c>
      <c r="D647" s="194">
        <v>0</v>
      </c>
      <c r="E647" s="194">
        <v>0</v>
      </c>
      <c r="F647" s="194">
        <v>0</v>
      </c>
    </row>
    <row r="648" spans="1:6" x14ac:dyDescent="0.25">
      <c r="A648" s="190"/>
      <c r="B648" s="193">
        <v>922</v>
      </c>
      <c r="C648" s="190" t="s">
        <v>225</v>
      </c>
      <c r="D648" s="194">
        <v>0</v>
      </c>
      <c r="E648" s="194">
        <v>0</v>
      </c>
      <c r="F648" s="194">
        <v>0</v>
      </c>
    </row>
    <row r="649" spans="1:6" x14ac:dyDescent="0.25">
      <c r="A649" s="190"/>
      <c r="B649" s="193">
        <v>9222</v>
      </c>
      <c r="C649" s="179" t="s">
        <v>648</v>
      </c>
      <c r="D649" s="194">
        <v>0</v>
      </c>
      <c r="E649" s="194">
        <v>0</v>
      </c>
      <c r="F649" s="194">
        <v>0</v>
      </c>
    </row>
    <row r="650" spans="1:6" x14ac:dyDescent="0.25">
      <c r="A650" s="190" t="s">
        <v>761</v>
      </c>
      <c r="B650" s="189">
        <v>92221</v>
      </c>
      <c r="C650" s="190" t="s">
        <v>650</v>
      </c>
      <c r="D650" s="195">
        <v>0</v>
      </c>
      <c r="E650" s="195">
        <v>0</v>
      </c>
      <c r="F650" s="195">
        <v>0</v>
      </c>
    </row>
    <row r="651" spans="1:6" x14ac:dyDescent="0.25">
      <c r="A651" s="197" t="s">
        <v>229</v>
      </c>
      <c r="B651" s="198" t="s">
        <v>289</v>
      </c>
      <c r="C651" s="197" t="s">
        <v>152</v>
      </c>
      <c r="D651" s="199">
        <f>D652+D701</f>
        <v>60165</v>
      </c>
      <c r="E651" s="199">
        <v>60165</v>
      </c>
      <c r="F651" s="199">
        <v>60165</v>
      </c>
    </row>
    <row r="652" spans="1:6" x14ac:dyDescent="0.25">
      <c r="A652" s="179"/>
      <c r="B652" s="193">
        <v>3</v>
      </c>
      <c r="C652" s="179" t="s">
        <v>31</v>
      </c>
      <c r="D652" s="194">
        <f>D653+D660</f>
        <v>48165</v>
      </c>
      <c r="E652" s="194">
        <v>48165</v>
      </c>
      <c r="F652" s="194">
        <v>48165</v>
      </c>
    </row>
    <row r="653" spans="1:6" x14ac:dyDescent="0.25">
      <c r="A653" s="179"/>
      <c r="B653" s="193">
        <v>31</v>
      </c>
      <c r="C653" s="179" t="s">
        <v>32</v>
      </c>
      <c r="D653" s="194">
        <v>0</v>
      </c>
      <c r="E653" s="194">
        <v>0</v>
      </c>
      <c r="F653" s="194">
        <v>0</v>
      </c>
    </row>
    <row r="654" spans="1:6" x14ac:dyDescent="0.25">
      <c r="A654" s="179"/>
      <c r="B654" s="193">
        <v>311</v>
      </c>
      <c r="C654" s="179" t="s">
        <v>668</v>
      </c>
      <c r="D654" s="194">
        <v>0</v>
      </c>
      <c r="E654" s="194">
        <v>0</v>
      </c>
      <c r="F654" s="194">
        <v>0</v>
      </c>
    </row>
    <row r="655" spans="1:6" x14ac:dyDescent="0.25">
      <c r="A655" s="179"/>
      <c r="B655" s="193">
        <v>3111</v>
      </c>
      <c r="C655" s="179" t="s">
        <v>669</v>
      </c>
      <c r="D655" s="194">
        <v>0</v>
      </c>
      <c r="E655" s="194">
        <v>0</v>
      </c>
      <c r="F655" s="194">
        <v>0</v>
      </c>
    </row>
    <row r="656" spans="1:6" x14ac:dyDescent="0.25">
      <c r="A656" s="190" t="s">
        <v>762</v>
      </c>
      <c r="B656" s="189">
        <v>31111</v>
      </c>
      <c r="C656" s="190" t="s">
        <v>671</v>
      </c>
      <c r="D656" s="195">
        <v>0</v>
      </c>
      <c r="E656" s="195">
        <v>0</v>
      </c>
      <c r="F656" s="195">
        <v>0</v>
      </c>
    </row>
    <row r="657" spans="1:7" x14ac:dyDescent="0.25">
      <c r="A657" s="190"/>
      <c r="B657" s="239">
        <v>313</v>
      </c>
      <c r="C657" s="240" t="s">
        <v>687</v>
      </c>
      <c r="D657" s="194">
        <v>0</v>
      </c>
      <c r="E657" s="194">
        <v>0</v>
      </c>
      <c r="F657" s="194">
        <v>0</v>
      </c>
    </row>
    <row r="658" spans="1:7" x14ac:dyDescent="0.25">
      <c r="A658" s="190"/>
      <c r="B658" s="239">
        <v>3131</v>
      </c>
      <c r="C658" s="240" t="s">
        <v>687</v>
      </c>
      <c r="D658" s="194">
        <v>0</v>
      </c>
      <c r="E658" s="194">
        <v>0</v>
      </c>
      <c r="F658" s="194">
        <v>0</v>
      </c>
    </row>
    <row r="659" spans="1:7" x14ac:dyDescent="0.25">
      <c r="A659" s="190" t="s">
        <v>763</v>
      </c>
      <c r="B659" s="241">
        <v>31321</v>
      </c>
      <c r="C659" s="242" t="s">
        <v>691</v>
      </c>
      <c r="D659" s="195">
        <v>0</v>
      </c>
      <c r="E659" s="195">
        <v>0</v>
      </c>
      <c r="F659" s="195">
        <v>0</v>
      </c>
    </row>
    <row r="660" spans="1:7" x14ac:dyDescent="0.25">
      <c r="A660" s="190"/>
      <c r="B660" s="239">
        <v>32</v>
      </c>
      <c r="C660" s="179" t="s">
        <v>33</v>
      </c>
      <c r="D660" s="194">
        <f>D661+D667+D678+D691+D694</f>
        <v>48165</v>
      </c>
      <c r="E660" s="194">
        <v>48165</v>
      </c>
      <c r="F660" s="194">
        <v>48165</v>
      </c>
    </row>
    <row r="661" spans="1:7" x14ac:dyDescent="0.25">
      <c r="A661" s="190"/>
      <c r="B661" s="193">
        <v>321</v>
      </c>
      <c r="C661" s="179" t="s">
        <v>327</v>
      </c>
      <c r="D661" s="194">
        <f>D662+D665</f>
        <v>10000</v>
      </c>
      <c r="E661" s="194">
        <v>10000</v>
      </c>
      <c r="F661" s="194">
        <v>10000</v>
      </c>
    </row>
    <row r="662" spans="1:7" x14ac:dyDescent="0.25">
      <c r="A662" s="179"/>
      <c r="B662" s="193">
        <v>3211</v>
      </c>
      <c r="C662" s="179" t="s">
        <v>328</v>
      </c>
      <c r="D662" s="194">
        <f>D663+D664</f>
        <v>0</v>
      </c>
      <c r="E662" s="194">
        <v>0</v>
      </c>
      <c r="F662" s="194">
        <v>0</v>
      </c>
    </row>
    <row r="663" spans="1:7" x14ac:dyDescent="0.25">
      <c r="A663" s="190" t="s">
        <v>764</v>
      </c>
      <c r="B663" s="189">
        <v>321110</v>
      </c>
      <c r="C663" s="190" t="s">
        <v>330</v>
      </c>
      <c r="D663" s="195">
        <v>0</v>
      </c>
      <c r="E663" s="195">
        <v>0</v>
      </c>
      <c r="F663" s="195">
        <v>0</v>
      </c>
      <c r="G663" s="220"/>
    </row>
    <row r="664" spans="1:7" x14ac:dyDescent="0.25">
      <c r="A664" s="190" t="s">
        <v>765</v>
      </c>
      <c r="B664" s="189">
        <v>32119</v>
      </c>
      <c r="C664" s="190" t="s">
        <v>344</v>
      </c>
      <c r="D664" s="195">
        <v>0</v>
      </c>
      <c r="E664" s="195">
        <v>0</v>
      </c>
      <c r="F664" s="195">
        <v>0</v>
      </c>
      <c r="G664" s="220"/>
    </row>
    <row r="665" spans="1:7" x14ac:dyDescent="0.25">
      <c r="A665" s="190"/>
      <c r="B665" s="193">
        <v>3213</v>
      </c>
      <c r="C665" s="179" t="s">
        <v>348</v>
      </c>
      <c r="D665" s="194">
        <f>D666</f>
        <v>10000</v>
      </c>
      <c r="E665" s="194">
        <v>10000</v>
      </c>
      <c r="F665" s="194">
        <v>10000</v>
      </c>
    </row>
    <row r="666" spans="1:7" x14ac:dyDescent="0.25">
      <c r="A666" s="190" t="s">
        <v>766</v>
      </c>
      <c r="B666" s="189">
        <v>32131</v>
      </c>
      <c r="C666" s="190" t="s">
        <v>350</v>
      </c>
      <c r="D666" s="195">
        <v>10000</v>
      </c>
      <c r="E666" s="195">
        <v>10000</v>
      </c>
      <c r="F666" s="195">
        <v>10000</v>
      </c>
    </row>
    <row r="667" spans="1:7" x14ac:dyDescent="0.25">
      <c r="A667" s="179"/>
      <c r="B667" s="193">
        <v>322</v>
      </c>
      <c r="C667" s="179" t="s">
        <v>356</v>
      </c>
      <c r="D667" s="194">
        <f>D668+D670+D672+D674+D676</f>
        <v>0</v>
      </c>
      <c r="E667" s="194">
        <v>0</v>
      </c>
      <c r="F667" s="194">
        <v>0</v>
      </c>
    </row>
    <row r="668" spans="1:7" x14ac:dyDescent="0.25">
      <c r="A668" s="179"/>
      <c r="B668" s="193">
        <v>3221</v>
      </c>
      <c r="C668" s="179" t="s">
        <v>357</v>
      </c>
      <c r="D668" s="194">
        <f>D669</f>
        <v>0</v>
      </c>
      <c r="E668" s="194">
        <v>0</v>
      </c>
      <c r="F668" s="194">
        <v>0</v>
      </c>
    </row>
    <row r="669" spans="1:7" x14ac:dyDescent="0.25">
      <c r="A669" s="190" t="s">
        <v>767</v>
      </c>
      <c r="B669" s="189">
        <v>32211</v>
      </c>
      <c r="C669" s="190" t="s">
        <v>359</v>
      </c>
      <c r="D669" s="195">
        <v>0</v>
      </c>
      <c r="E669" s="195">
        <v>0</v>
      </c>
      <c r="F669" s="195">
        <v>0</v>
      </c>
    </row>
    <row r="670" spans="1:7" x14ac:dyDescent="0.25">
      <c r="A670" s="190"/>
      <c r="B670" s="193">
        <v>3222</v>
      </c>
      <c r="C670" s="179" t="s">
        <v>368</v>
      </c>
      <c r="D670" s="194">
        <f>D671</f>
        <v>0</v>
      </c>
      <c r="E670" s="194">
        <v>0</v>
      </c>
      <c r="F670" s="194">
        <v>0</v>
      </c>
    </row>
    <row r="671" spans="1:7" x14ac:dyDescent="0.25">
      <c r="A671" s="190" t="s">
        <v>768</v>
      </c>
      <c r="B671" s="189">
        <v>322220</v>
      </c>
      <c r="C671" s="190" t="s">
        <v>372</v>
      </c>
      <c r="D671" s="195">
        <v>0</v>
      </c>
      <c r="E671" s="195">
        <v>0</v>
      </c>
      <c r="F671" s="195">
        <v>0</v>
      </c>
    </row>
    <row r="672" spans="1:7" x14ac:dyDescent="0.25">
      <c r="A672" s="190"/>
      <c r="B672" s="193">
        <v>3223</v>
      </c>
      <c r="C672" s="179" t="s">
        <v>375</v>
      </c>
      <c r="D672" s="194">
        <f>D673</f>
        <v>0</v>
      </c>
      <c r="E672" s="194">
        <v>0</v>
      </c>
      <c r="F672" s="194">
        <v>0</v>
      </c>
    </row>
    <row r="673" spans="1:8" x14ac:dyDescent="0.25">
      <c r="A673" s="190" t="s">
        <v>769</v>
      </c>
      <c r="B673" s="189">
        <v>32234</v>
      </c>
      <c r="C673" s="190" t="s">
        <v>381</v>
      </c>
      <c r="D673" s="195">
        <v>0</v>
      </c>
      <c r="E673" s="195">
        <v>0</v>
      </c>
      <c r="F673" s="195">
        <v>0</v>
      </c>
    </row>
    <row r="674" spans="1:8" x14ac:dyDescent="0.25">
      <c r="A674" s="179"/>
      <c r="B674" s="193">
        <v>3224</v>
      </c>
      <c r="C674" s="179" t="s">
        <v>730</v>
      </c>
      <c r="D674" s="194">
        <f>D675</f>
        <v>0</v>
      </c>
      <c r="E674" s="194">
        <v>0</v>
      </c>
      <c r="F674" s="194">
        <v>0</v>
      </c>
      <c r="H674" s="160"/>
    </row>
    <row r="675" spans="1:8" ht="30" x14ac:dyDescent="0.25">
      <c r="A675" s="213" t="s">
        <v>770</v>
      </c>
      <c r="B675" s="189">
        <v>32242</v>
      </c>
      <c r="C675" s="190" t="s">
        <v>388</v>
      </c>
      <c r="D675" s="195">
        <v>0</v>
      </c>
      <c r="E675" s="194">
        <v>0</v>
      </c>
      <c r="F675" s="194">
        <v>0</v>
      </c>
    </row>
    <row r="676" spans="1:8" x14ac:dyDescent="0.25">
      <c r="A676" s="190"/>
      <c r="B676" s="193">
        <v>3225</v>
      </c>
      <c r="C676" s="179" t="s">
        <v>393</v>
      </c>
      <c r="D676" s="194">
        <f>D677</f>
        <v>0</v>
      </c>
      <c r="E676" s="194">
        <v>0</v>
      </c>
      <c r="F676" s="194">
        <v>0</v>
      </c>
    </row>
    <row r="677" spans="1:8" x14ac:dyDescent="0.25">
      <c r="A677" s="190" t="s">
        <v>771</v>
      </c>
      <c r="B677" s="189">
        <v>32251</v>
      </c>
      <c r="C677" s="190" t="s">
        <v>395</v>
      </c>
      <c r="D677" s="195">
        <v>0</v>
      </c>
      <c r="E677" s="195">
        <v>0</v>
      </c>
      <c r="F677" s="195">
        <v>0</v>
      </c>
    </row>
    <row r="678" spans="1:8" x14ac:dyDescent="0.25">
      <c r="A678" s="179"/>
      <c r="B678" s="193">
        <v>323</v>
      </c>
      <c r="C678" s="179" t="s">
        <v>400</v>
      </c>
      <c r="D678" s="194">
        <f>D679+D682+D687+D689</f>
        <v>0</v>
      </c>
      <c r="E678" s="194">
        <v>0</v>
      </c>
      <c r="F678" s="194">
        <v>0</v>
      </c>
    </row>
    <row r="679" spans="1:8" x14ac:dyDescent="0.25">
      <c r="A679" s="179"/>
      <c r="B679" s="193">
        <v>3231</v>
      </c>
      <c r="C679" s="179" t="s">
        <v>401</v>
      </c>
      <c r="D679" s="194">
        <f>D680+D681</f>
        <v>0</v>
      </c>
      <c r="E679" s="194">
        <v>0</v>
      </c>
      <c r="F679" s="194">
        <v>0</v>
      </c>
    </row>
    <row r="680" spans="1:8" x14ac:dyDescent="0.25">
      <c r="A680" s="213" t="s">
        <v>772</v>
      </c>
      <c r="B680" s="189">
        <v>32311</v>
      </c>
      <c r="C680" s="190" t="s">
        <v>403</v>
      </c>
      <c r="D680" s="195">
        <v>0</v>
      </c>
      <c r="E680" s="194">
        <v>0</v>
      </c>
      <c r="F680" s="194">
        <v>0</v>
      </c>
    </row>
    <row r="681" spans="1:8" x14ac:dyDescent="0.25">
      <c r="A681" s="190" t="s">
        <v>773</v>
      </c>
      <c r="B681" s="189">
        <v>32319</v>
      </c>
      <c r="C681" s="190" t="s">
        <v>407</v>
      </c>
      <c r="D681" s="195">
        <v>0</v>
      </c>
      <c r="E681" s="195">
        <v>0</v>
      </c>
      <c r="F681" s="195">
        <v>0</v>
      </c>
      <c r="G681" s="220"/>
    </row>
    <row r="682" spans="1:8" x14ac:dyDescent="0.25">
      <c r="A682" s="190"/>
      <c r="B682" s="193">
        <v>3232</v>
      </c>
      <c r="C682" s="179" t="s">
        <v>408</v>
      </c>
      <c r="D682" s="194">
        <f>D683+D684+D685+D686</f>
        <v>0</v>
      </c>
      <c r="E682" s="194">
        <v>0</v>
      </c>
      <c r="F682" s="194">
        <v>0</v>
      </c>
    </row>
    <row r="683" spans="1:8" ht="30" x14ac:dyDescent="0.25">
      <c r="A683" s="213" t="s">
        <v>774</v>
      </c>
      <c r="B683" s="189">
        <v>32321</v>
      </c>
      <c r="C683" s="190" t="s">
        <v>410</v>
      </c>
      <c r="D683" s="195">
        <v>0</v>
      </c>
      <c r="E683" s="195">
        <v>0</v>
      </c>
      <c r="F683" s="195">
        <v>0</v>
      </c>
    </row>
    <row r="684" spans="1:8" ht="30" x14ac:dyDescent="0.25">
      <c r="A684" s="213" t="s">
        <v>775</v>
      </c>
      <c r="B684" s="189">
        <v>32322</v>
      </c>
      <c r="C684" s="190" t="s">
        <v>412</v>
      </c>
      <c r="D684" s="195">
        <v>0</v>
      </c>
      <c r="E684" s="195">
        <v>0</v>
      </c>
      <c r="F684" s="195">
        <v>0</v>
      </c>
    </row>
    <row r="685" spans="1:8" ht="30" x14ac:dyDescent="0.25">
      <c r="A685" s="213" t="s">
        <v>776</v>
      </c>
      <c r="B685" s="189">
        <v>32323</v>
      </c>
      <c r="C685" s="190" t="s">
        <v>414</v>
      </c>
      <c r="D685" s="195">
        <v>0</v>
      </c>
      <c r="E685" s="195">
        <v>0</v>
      </c>
      <c r="F685" s="195">
        <v>0</v>
      </c>
    </row>
    <row r="686" spans="1:8" x14ac:dyDescent="0.25">
      <c r="A686" s="190" t="s">
        <v>777</v>
      </c>
      <c r="B686" s="189">
        <v>32329</v>
      </c>
      <c r="C686" s="190" t="s">
        <v>611</v>
      </c>
      <c r="D686" s="195">
        <v>0</v>
      </c>
      <c r="E686" s="195">
        <v>0</v>
      </c>
      <c r="F686" s="195">
        <v>0</v>
      </c>
    </row>
    <row r="687" spans="1:8" x14ac:dyDescent="0.25">
      <c r="A687" s="179"/>
      <c r="B687" s="193">
        <v>3233</v>
      </c>
      <c r="C687" s="179" t="s">
        <v>417</v>
      </c>
      <c r="D687" s="194">
        <f>D688</f>
        <v>0</v>
      </c>
      <c r="E687" s="194">
        <v>0</v>
      </c>
      <c r="F687" s="194">
        <v>0</v>
      </c>
    </row>
    <row r="688" spans="1:8" x14ac:dyDescent="0.25">
      <c r="A688" s="190" t="s">
        <v>778</v>
      </c>
      <c r="B688" s="189">
        <v>32339</v>
      </c>
      <c r="C688" s="190" t="s">
        <v>419</v>
      </c>
      <c r="D688" s="195">
        <v>0</v>
      </c>
      <c r="E688" s="195">
        <v>0</v>
      </c>
      <c r="F688" s="195">
        <v>0</v>
      </c>
    </row>
    <row r="689" spans="1:7" x14ac:dyDescent="0.25">
      <c r="A689" s="179"/>
      <c r="B689" s="193">
        <v>3237</v>
      </c>
      <c r="C689" s="179" t="s">
        <v>449</v>
      </c>
      <c r="D689" s="194">
        <f>D690</f>
        <v>0</v>
      </c>
      <c r="E689" s="194">
        <v>0</v>
      </c>
      <c r="F689" s="195">
        <v>0</v>
      </c>
      <c r="G689" s="160"/>
    </row>
    <row r="690" spans="1:7" x14ac:dyDescent="0.25">
      <c r="A690" s="190" t="s">
        <v>779</v>
      </c>
      <c r="B690" s="189">
        <v>32372</v>
      </c>
      <c r="C690" s="190" t="s">
        <v>453</v>
      </c>
      <c r="D690" s="195">
        <v>0</v>
      </c>
      <c r="E690" s="195">
        <v>0</v>
      </c>
      <c r="F690" s="195">
        <v>0</v>
      </c>
      <c r="G690" s="220"/>
    </row>
    <row r="691" spans="1:7" x14ac:dyDescent="0.25">
      <c r="A691" s="179"/>
      <c r="B691" s="193">
        <v>324</v>
      </c>
      <c r="C691" s="179" t="s">
        <v>472</v>
      </c>
      <c r="D691" s="194">
        <f>D692</f>
        <v>37165</v>
      </c>
      <c r="E691" s="194">
        <v>37165</v>
      </c>
      <c r="F691" s="194">
        <v>37165</v>
      </c>
      <c r="G691" s="160"/>
    </row>
    <row r="692" spans="1:7" x14ac:dyDescent="0.25">
      <c r="A692" s="179"/>
      <c r="B692" s="193">
        <v>3241</v>
      </c>
      <c r="C692" s="179" t="s">
        <v>472</v>
      </c>
      <c r="D692" s="194">
        <f>D693</f>
        <v>37165</v>
      </c>
      <c r="E692" s="194">
        <v>37165</v>
      </c>
      <c r="F692" s="194">
        <v>37165</v>
      </c>
      <c r="G692" s="160"/>
    </row>
    <row r="693" spans="1:7" ht="30" x14ac:dyDescent="0.25">
      <c r="A693" s="190" t="s">
        <v>780</v>
      </c>
      <c r="B693" s="189">
        <v>32412</v>
      </c>
      <c r="C693" s="245" t="s">
        <v>476</v>
      </c>
      <c r="D693" s="195">
        <v>37165</v>
      </c>
      <c r="E693" s="195">
        <v>37165</v>
      </c>
      <c r="F693" s="195">
        <v>37165</v>
      </c>
      <c r="G693" s="160"/>
    </row>
    <row r="694" spans="1:7" x14ac:dyDescent="0.25">
      <c r="A694" s="179"/>
      <c r="B694" s="193">
        <v>329</v>
      </c>
      <c r="C694" s="179" t="s">
        <v>477</v>
      </c>
      <c r="D694" s="194">
        <f>D695+D697+D699</f>
        <v>1000</v>
      </c>
      <c r="E694" s="194">
        <v>1000</v>
      </c>
      <c r="F694" s="194">
        <v>1000</v>
      </c>
      <c r="G694" s="160"/>
    </row>
    <row r="695" spans="1:7" x14ac:dyDescent="0.25">
      <c r="A695" s="179"/>
      <c r="B695" s="193">
        <v>3292</v>
      </c>
      <c r="C695" s="179" t="s">
        <v>478</v>
      </c>
      <c r="D695" s="194">
        <f>D696</f>
        <v>500</v>
      </c>
      <c r="E695" s="194">
        <v>500</v>
      </c>
      <c r="F695" s="194">
        <v>500</v>
      </c>
      <c r="G695" s="160"/>
    </row>
    <row r="696" spans="1:7" x14ac:dyDescent="0.25">
      <c r="A696" s="190" t="s">
        <v>781</v>
      </c>
      <c r="B696" s="189">
        <v>32923</v>
      </c>
      <c r="C696" s="190" t="s">
        <v>782</v>
      </c>
      <c r="D696" s="195">
        <v>500</v>
      </c>
      <c r="E696" s="195">
        <v>500</v>
      </c>
      <c r="F696" s="195">
        <v>500</v>
      </c>
      <c r="G696" s="160"/>
    </row>
    <row r="697" spans="1:7" x14ac:dyDescent="0.25">
      <c r="A697" s="179"/>
      <c r="B697" s="193">
        <v>3293</v>
      </c>
      <c r="C697" s="179" t="s">
        <v>485</v>
      </c>
      <c r="D697" s="194">
        <f>D698</f>
        <v>0</v>
      </c>
      <c r="E697" s="194">
        <v>0</v>
      </c>
      <c r="F697" s="194">
        <v>0</v>
      </c>
      <c r="G697" s="160"/>
    </row>
    <row r="698" spans="1:7" x14ac:dyDescent="0.25">
      <c r="A698" s="190" t="s">
        <v>783</v>
      </c>
      <c r="B698" s="189">
        <v>32931</v>
      </c>
      <c r="C698" s="190" t="s">
        <v>485</v>
      </c>
      <c r="D698" s="195">
        <v>0</v>
      </c>
      <c r="E698" s="195">
        <v>0</v>
      </c>
      <c r="F698" s="195">
        <v>0</v>
      </c>
      <c r="G698" s="160"/>
    </row>
    <row r="699" spans="1:7" x14ac:dyDescent="0.25">
      <c r="A699" s="179"/>
      <c r="B699" s="193">
        <v>3299</v>
      </c>
      <c r="C699" s="179" t="s">
        <v>477</v>
      </c>
      <c r="D699" s="194">
        <f>D700</f>
        <v>500</v>
      </c>
      <c r="E699" s="194">
        <v>500</v>
      </c>
      <c r="F699" s="194">
        <v>500</v>
      </c>
      <c r="G699" s="160"/>
    </row>
    <row r="700" spans="1:7" x14ac:dyDescent="0.25">
      <c r="A700" s="190" t="s">
        <v>784</v>
      </c>
      <c r="B700" s="189">
        <v>32999</v>
      </c>
      <c r="C700" s="190" t="s">
        <v>477</v>
      </c>
      <c r="D700" s="195">
        <v>500</v>
      </c>
      <c r="E700" s="195">
        <v>500</v>
      </c>
      <c r="F700" s="195">
        <v>500</v>
      </c>
      <c r="G700" s="220"/>
    </row>
    <row r="701" spans="1:7" x14ac:dyDescent="0.25">
      <c r="A701" s="190"/>
      <c r="B701" s="193">
        <v>4</v>
      </c>
      <c r="C701" s="179" t="s">
        <v>34</v>
      </c>
      <c r="D701" s="194">
        <f>D702</f>
        <v>12000</v>
      </c>
      <c r="E701" s="194">
        <v>12000</v>
      </c>
      <c r="F701" s="194">
        <v>12000</v>
      </c>
    </row>
    <row r="702" spans="1:7" x14ac:dyDescent="0.25">
      <c r="A702" s="190"/>
      <c r="B702" s="193">
        <v>42</v>
      </c>
      <c r="C702" s="179" t="s">
        <v>79</v>
      </c>
      <c r="D702" s="194">
        <f>D703+D706</f>
        <v>12000</v>
      </c>
      <c r="E702" s="194">
        <v>12000</v>
      </c>
      <c r="F702" s="194">
        <v>12000</v>
      </c>
    </row>
    <row r="703" spans="1:7" x14ac:dyDescent="0.25">
      <c r="A703" s="179"/>
      <c r="B703" s="193">
        <v>421</v>
      </c>
      <c r="C703" s="179" t="s">
        <v>508</v>
      </c>
      <c r="D703" s="194">
        <v>0</v>
      </c>
      <c r="E703" s="194">
        <v>0</v>
      </c>
      <c r="F703" s="194">
        <v>0</v>
      </c>
    </row>
    <row r="704" spans="1:7" x14ac:dyDescent="0.25">
      <c r="A704" s="179"/>
      <c r="B704" s="193">
        <v>4212</v>
      </c>
      <c r="C704" s="179" t="s">
        <v>509</v>
      </c>
      <c r="D704" s="194">
        <v>0</v>
      </c>
      <c r="E704" s="194">
        <v>0</v>
      </c>
      <c r="F704" s="194">
        <v>0</v>
      </c>
    </row>
    <row r="705" spans="1:10" x14ac:dyDescent="0.25">
      <c r="A705" s="213" t="s">
        <v>785</v>
      </c>
      <c r="B705" s="189">
        <v>42123</v>
      </c>
      <c r="C705" s="190" t="s">
        <v>786</v>
      </c>
      <c r="D705" s="195">
        <v>0</v>
      </c>
      <c r="E705" s="195">
        <v>0</v>
      </c>
      <c r="F705" s="195">
        <v>0</v>
      </c>
    </row>
    <row r="706" spans="1:10" x14ac:dyDescent="0.25">
      <c r="A706" s="190"/>
      <c r="B706" s="193">
        <v>422</v>
      </c>
      <c r="C706" s="179" t="s">
        <v>530</v>
      </c>
      <c r="D706" s="194">
        <f>D707</f>
        <v>12000</v>
      </c>
      <c r="E706" s="194">
        <v>12000</v>
      </c>
      <c r="F706" s="194">
        <v>12000</v>
      </c>
    </row>
    <row r="707" spans="1:10" x14ac:dyDescent="0.25">
      <c r="A707" s="190"/>
      <c r="B707" s="193">
        <v>4227</v>
      </c>
      <c r="C707" s="179" t="s">
        <v>259</v>
      </c>
      <c r="D707" s="194">
        <f>D708+D709</f>
        <v>12000</v>
      </c>
      <c r="E707" s="194">
        <v>12000</v>
      </c>
      <c r="F707" s="194">
        <v>12000</v>
      </c>
    </row>
    <row r="708" spans="1:10" ht="15" customHeight="1" x14ac:dyDescent="0.25">
      <c r="A708" s="190" t="s">
        <v>787</v>
      </c>
      <c r="B708" s="189">
        <v>42271</v>
      </c>
      <c r="C708" s="190" t="s">
        <v>758</v>
      </c>
      <c r="D708" s="195">
        <v>6000</v>
      </c>
      <c r="E708" s="195">
        <v>6000</v>
      </c>
      <c r="F708" s="195">
        <v>6000</v>
      </c>
      <c r="G708" s="287"/>
      <c r="H708" s="288"/>
      <c r="I708" s="288"/>
      <c r="J708" s="288"/>
    </row>
    <row r="709" spans="1:10" ht="15" customHeight="1" x14ac:dyDescent="0.25">
      <c r="A709" s="190" t="s">
        <v>788</v>
      </c>
      <c r="B709" s="189">
        <v>42273</v>
      </c>
      <c r="C709" s="190" t="s">
        <v>530</v>
      </c>
      <c r="D709" s="195">
        <v>6000</v>
      </c>
      <c r="E709" s="195">
        <v>6000</v>
      </c>
      <c r="F709" s="195">
        <v>6000</v>
      </c>
      <c r="G709" s="287"/>
      <c r="H709" s="288"/>
      <c r="I709" s="288"/>
      <c r="J709" s="288"/>
    </row>
    <row r="710" spans="1:10" x14ac:dyDescent="0.25">
      <c r="A710" s="190"/>
      <c r="B710" s="193">
        <v>9</v>
      </c>
      <c r="C710" s="179" t="s">
        <v>81</v>
      </c>
      <c r="D710" s="194">
        <v>0</v>
      </c>
      <c r="E710" s="195">
        <v>0</v>
      </c>
      <c r="F710" s="194">
        <v>0</v>
      </c>
    </row>
    <row r="711" spans="1:10" x14ac:dyDescent="0.25">
      <c r="A711" s="190"/>
      <c r="B711" s="193">
        <v>92</v>
      </c>
      <c r="C711" s="179" t="s">
        <v>82</v>
      </c>
      <c r="D711" s="194">
        <v>0</v>
      </c>
      <c r="E711" s="195">
        <v>0</v>
      </c>
      <c r="F711" s="194">
        <v>0</v>
      </c>
    </row>
    <row r="712" spans="1:10" x14ac:dyDescent="0.25">
      <c r="A712" s="190"/>
      <c r="B712" s="193">
        <v>922</v>
      </c>
      <c r="C712" s="190" t="s">
        <v>225</v>
      </c>
      <c r="D712" s="194">
        <v>0</v>
      </c>
      <c r="E712" s="195">
        <v>0</v>
      </c>
      <c r="F712" s="194">
        <v>0</v>
      </c>
    </row>
    <row r="713" spans="1:10" x14ac:dyDescent="0.25">
      <c r="A713" s="190"/>
      <c r="B713" s="193">
        <v>9222</v>
      </c>
      <c r="C713" s="179" t="s">
        <v>648</v>
      </c>
      <c r="D713" s="194">
        <v>0</v>
      </c>
      <c r="E713" s="195">
        <v>0</v>
      </c>
      <c r="F713" s="194">
        <v>0</v>
      </c>
    </row>
    <row r="714" spans="1:10" x14ac:dyDescent="0.25">
      <c r="A714" s="190" t="s">
        <v>789</v>
      </c>
      <c r="B714" s="189">
        <v>92221</v>
      </c>
      <c r="C714" s="190" t="s">
        <v>650</v>
      </c>
      <c r="D714" s="195">
        <v>0</v>
      </c>
      <c r="E714" s="195">
        <v>0</v>
      </c>
      <c r="F714" s="195">
        <v>0</v>
      </c>
    </row>
    <row r="715" spans="1:10" x14ac:dyDescent="0.25">
      <c r="A715" s="197" t="s">
        <v>229</v>
      </c>
      <c r="B715" s="198" t="s">
        <v>300</v>
      </c>
      <c r="C715" s="197" t="s">
        <v>301</v>
      </c>
      <c r="D715" s="199">
        <f>D716+D739</f>
        <v>1950</v>
      </c>
      <c r="E715" s="199">
        <v>1950</v>
      </c>
      <c r="F715" s="199">
        <v>1950</v>
      </c>
    </row>
    <row r="716" spans="1:10" x14ac:dyDescent="0.25">
      <c r="A716" s="179"/>
      <c r="B716" s="193">
        <v>3</v>
      </c>
      <c r="C716" s="179" t="s">
        <v>31</v>
      </c>
      <c r="D716" s="194">
        <f>D717</f>
        <v>1650</v>
      </c>
      <c r="E716" s="194">
        <v>1650</v>
      </c>
      <c r="F716" s="194">
        <v>1650</v>
      </c>
    </row>
    <row r="717" spans="1:10" x14ac:dyDescent="0.25">
      <c r="A717" s="179"/>
      <c r="B717" s="193">
        <v>32</v>
      </c>
      <c r="C717" s="228" t="s">
        <v>33</v>
      </c>
      <c r="D717" s="194">
        <f>D718+D723+D733+D736</f>
        <v>1650</v>
      </c>
      <c r="E717" s="194">
        <v>1650</v>
      </c>
      <c r="F717" s="194">
        <v>1650</v>
      </c>
    </row>
    <row r="718" spans="1:10" x14ac:dyDescent="0.25">
      <c r="A718" s="179"/>
      <c r="B718" s="229">
        <v>321</v>
      </c>
      <c r="C718" s="246" t="s">
        <v>327</v>
      </c>
      <c r="D718" s="231">
        <f>D719</f>
        <v>1500</v>
      </c>
      <c r="E718" s="194">
        <v>1500</v>
      </c>
      <c r="F718" s="194">
        <v>1500</v>
      </c>
    </row>
    <row r="719" spans="1:10" x14ac:dyDescent="0.25">
      <c r="A719" s="179"/>
      <c r="B719" s="229">
        <v>3211</v>
      </c>
      <c r="C719" s="246" t="s">
        <v>328</v>
      </c>
      <c r="D719" s="231">
        <f>D720+D721+D722</f>
        <v>1500</v>
      </c>
      <c r="E719" s="194">
        <v>1500</v>
      </c>
      <c r="F719" s="194">
        <v>1500</v>
      </c>
    </row>
    <row r="720" spans="1:10" x14ac:dyDescent="0.25">
      <c r="A720" s="213" t="s">
        <v>790</v>
      </c>
      <c r="B720" s="189">
        <v>32111</v>
      </c>
      <c r="C720" s="190" t="s">
        <v>330</v>
      </c>
      <c r="D720" s="247">
        <v>0</v>
      </c>
      <c r="E720" s="248">
        <v>0</v>
      </c>
      <c r="F720" s="248">
        <v>0</v>
      </c>
    </row>
    <row r="721" spans="1:7" x14ac:dyDescent="0.25">
      <c r="A721" s="213" t="s">
        <v>791</v>
      </c>
      <c r="B721" s="189">
        <v>32112</v>
      </c>
      <c r="C721" s="190" t="s">
        <v>332</v>
      </c>
      <c r="D721" s="195">
        <v>1250</v>
      </c>
      <c r="E721" s="195">
        <v>1250</v>
      </c>
      <c r="F721" s="195">
        <v>1250</v>
      </c>
      <c r="G721" s="160"/>
    </row>
    <row r="722" spans="1:7" x14ac:dyDescent="0.25">
      <c r="A722" s="190" t="s">
        <v>792</v>
      </c>
      <c r="B722" s="249">
        <v>321190</v>
      </c>
      <c r="C722" s="244" t="s">
        <v>344</v>
      </c>
      <c r="D722" s="250">
        <v>250</v>
      </c>
      <c r="E722" s="250">
        <v>250</v>
      </c>
      <c r="F722" s="250">
        <v>250</v>
      </c>
    </row>
    <row r="723" spans="1:7" x14ac:dyDescent="0.25">
      <c r="A723" s="179"/>
      <c r="B723" s="193">
        <v>322</v>
      </c>
      <c r="C723" s="179" t="s">
        <v>356</v>
      </c>
      <c r="D723" s="194">
        <f>D724+D726+D728+D731</f>
        <v>150</v>
      </c>
      <c r="E723" s="194">
        <v>150</v>
      </c>
      <c r="F723" s="194">
        <v>150</v>
      </c>
    </row>
    <row r="724" spans="1:7" x14ac:dyDescent="0.25">
      <c r="A724" s="179"/>
      <c r="B724" s="193">
        <v>3221</v>
      </c>
      <c r="C724" s="179" t="s">
        <v>357</v>
      </c>
      <c r="D724" s="194">
        <f>D725</f>
        <v>0</v>
      </c>
      <c r="E724" s="194">
        <v>0</v>
      </c>
      <c r="F724" s="194">
        <v>0</v>
      </c>
    </row>
    <row r="725" spans="1:7" x14ac:dyDescent="0.25">
      <c r="A725" s="190" t="s">
        <v>793</v>
      </c>
      <c r="B725" s="189">
        <v>322110</v>
      </c>
      <c r="C725" s="190" t="s">
        <v>359</v>
      </c>
      <c r="D725" s="195">
        <v>0</v>
      </c>
      <c r="E725" s="195">
        <v>0</v>
      </c>
      <c r="F725" s="195">
        <v>0</v>
      </c>
    </row>
    <row r="726" spans="1:7" x14ac:dyDescent="0.25">
      <c r="A726" s="190"/>
      <c r="B726" s="193">
        <v>3222</v>
      </c>
      <c r="C726" s="179" t="s">
        <v>368</v>
      </c>
      <c r="D726" s="194">
        <f>D727</f>
        <v>0</v>
      </c>
      <c r="E726" s="194">
        <v>0</v>
      </c>
      <c r="F726" s="194">
        <v>0</v>
      </c>
    </row>
    <row r="727" spans="1:7" x14ac:dyDescent="0.25">
      <c r="A727" s="190" t="s">
        <v>794</v>
      </c>
      <c r="B727" s="189">
        <v>32222</v>
      </c>
      <c r="C727" s="190" t="s">
        <v>372</v>
      </c>
      <c r="D727" s="195">
        <v>0</v>
      </c>
      <c r="E727" s="195">
        <v>0</v>
      </c>
      <c r="F727" s="195">
        <v>0</v>
      </c>
    </row>
    <row r="728" spans="1:7" x14ac:dyDescent="0.25">
      <c r="A728" s="179"/>
      <c r="B728" s="193">
        <v>3224</v>
      </c>
      <c r="C728" s="179" t="s">
        <v>730</v>
      </c>
      <c r="D728" s="194">
        <f>D729+D730</f>
        <v>0</v>
      </c>
      <c r="E728" s="194">
        <v>0</v>
      </c>
      <c r="F728" s="194">
        <v>0</v>
      </c>
    </row>
    <row r="729" spans="1:7" ht="30" x14ac:dyDescent="0.25">
      <c r="A729" s="190" t="s">
        <v>795</v>
      </c>
      <c r="B729" s="189">
        <v>32242</v>
      </c>
      <c r="C729" s="190" t="s">
        <v>388</v>
      </c>
      <c r="D729" s="195">
        <v>0</v>
      </c>
      <c r="E729" s="195">
        <v>0</v>
      </c>
      <c r="F729" s="195">
        <v>0</v>
      </c>
      <c r="G729" s="220"/>
    </row>
    <row r="730" spans="1:7" ht="30" x14ac:dyDescent="0.25">
      <c r="A730" s="190" t="s">
        <v>796</v>
      </c>
      <c r="B730" s="189">
        <v>32244</v>
      </c>
      <c r="C730" s="190" t="s">
        <v>797</v>
      </c>
      <c r="D730" s="195">
        <v>0</v>
      </c>
      <c r="E730" s="195">
        <v>0</v>
      </c>
      <c r="F730" s="195">
        <v>0</v>
      </c>
    </row>
    <row r="731" spans="1:7" x14ac:dyDescent="0.25">
      <c r="A731" s="190"/>
      <c r="B731" s="193">
        <v>3225</v>
      </c>
      <c r="C731" s="179" t="s">
        <v>393</v>
      </c>
      <c r="D731" s="194">
        <f>D732</f>
        <v>150</v>
      </c>
      <c r="E731" s="194">
        <v>150</v>
      </c>
      <c r="F731" s="194">
        <v>150</v>
      </c>
    </row>
    <row r="732" spans="1:7" x14ac:dyDescent="0.25">
      <c r="A732" s="190" t="s">
        <v>798</v>
      </c>
      <c r="B732" s="189">
        <v>32251</v>
      </c>
      <c r="C732" s="190" t="s">
        <v>395</v>
      </c>
      <c r="D732" s="195">
        <v>150</v>
      </c>
      <c r="E732" s="195">
        <v>150</v>
      </c>
      <c r="F732" s="195">
        <v>150</v>
      </c>
      <c r="G732" s="220"/>
    </row>
    <row r="733" spans="1:7" x14ac:dyDescent="0.25">
      <c r="A733" s="190"/>
      <c r="B733" s="193">
        <v>323</v>
      </c>
      <c r="C733" s="179" t="s">
        <v>400</v>
      </c>
      <c r="D733" s="194">
        <f>D734</f>
        <v>0</v>
      </c>
      <c r="E733" s="194">
        <v>0</v>
      </c>
      <c r="F733" s="194">
        <v>0</v>
      </c>
    </row>
    <row r="734" spans="1:7" x14ac:dyDescent="0.25">
      <c r="A734" s="190"/>
      <c r="B734" s="193">
        <v>3231</v>
      </c>
      <c r="C734" s="179" t="s">
        <v>401</v>
      </c>
      <c r="D734" s="194">
        <f>D735</f>
        <v>0</v>
      </c>
      <c r="E734" s="194">
        <v>0</v>
      </c>
      <c r="F734" s="194">
        <v>0</v>
      </c>
    </row>
    <row r="735" spans="1:7" x14ac:dyDescent="0.25">
      <c r="A735" s="190" t="s">
        <v>799</v>
      </c>
      <c r="B735" s="189">
        <v>32319</v>
      </c>
      <c r="C735" s="190" t="s">
        <v>407</v>
      </c>
      <c r="D735" s="195">
        <v>0</v>
      </c>
      <c r="E735" s="195">
        <v>0</v>
      </c>
      <c r="F735" s="195">
        <v>0</v>
      </c>
    </row>
    <row r="736" spans="1:7" x14ac:dyDescent="0.25">
      <c r="A736" s="179"/>
      <c r="B736" s="193">
        <v>329</v>
      </c>
      <c r="C736" s="179" t="s">
        <v>477</v>
      </c>
      <c r="D736" s="194">
        <f>D737</f>
        <v>0</v>
      </c>
      <c r="E736" s="194">
        <v>0</v>
      </c>
      <c r="F736" s="194">
        <v>0</v>
      </c>
    </row>
    <row r="737" spans="1:7" x14ac:dyDescent="0.25">
      <c r="A737" s="179"/>
      <c r="B737" s="193">
        <v>3299</v>
      </c>
      <c r="C737" s="179" t="s">
        <v>477</v>
      </c>
      <c r="D737" s="194">
        <f>D738</f>
        <v>0</v>
      </c>
      <c r="E737" s="194">
        <v>0</v>
      </c>
      <c r="F737" s="194">
        <v>0</v>
      </c>
    </row>
    <row r="738" spans="1:7" x14ac:dyDescent="0.25">
      <c r="A738" s="190" t="s">
        <v>800</v>
      </c>
      <c r="B738" s="189">
        <v>32999</v>
      </c>
      <c r="C738" s="190" t="s">
        <v>477</v>
      </c>
      <c r="D738" s="195">
        <v>0</v>
      </c>
      <c r="E738" s="195">
        <v>0</v>
      </c>
      <c r="F738" s="195">
        <v>0</v>
      </c>
    </row>
    <row r="739" spans="1:7" x14ac:dyDescent="0.25">
      <c r="A739" s="179"/>
      <c r="B739" s="193">
        <v>4</v>
      </c>
      <c r="C739" s="179" t="s">
        <v>34</v>
      </c>
      <c r="D739" s="194">
        <f>D740+D744</f>
        <v>300</v>
      </c>
      <c r="E739" s="194">
        <v>300</v>
      </c>
      <c r="F739" s="194">
        <v>300</v>
      </c>
    </row>
    <row r="740" spans="1:7" ht="30" x14ac:dyDescent="0.25">
      <c r="A740" s="179"/>
      <c r="B740" s="193">
        <v>41</v>
      </c>
      <c r="C740" s="179" t="s">
        <v>35</v>
      </c>
      <c r="D740" s="194">
        <v>0</v>
      </c>
      <c r="E740" s="194">
        <v>0</v>
      </c>
      <c r="F740" s="194">
        <v>0</v>
      </c>
    </row>
    <row r="741" spans="1:7" x14ac:dyDescent="0.25">
      <c r="A741" s="179"/>
      <c r="B741" s="193">
        <v>412</v>
      </c>
      <c r="C741" s="179" t="s">
        <v>714</v>
      </c>
      <c r="D741" s="194">
        <v>0</v>
      </c>
      <c r="E741" s="194">
        <v>0</v>
      </c>
      <c r="F741" s="194">
        <v>0</v>
      </c>
    </row>
    <row r="742" spans="1:7" x14ac:dyDescent="0.25">
      <c r="A742" s="179"/>
      <c r="B742" s="193">
        <v>4123</v>
      </c>
      <c r="C742" s="179" t="s">
        <v>439</v>
      </c>
      <c r="D742" s="194">
        <v>0</v>
      </c>
      <c r="E742" s="194">
        <v>0</v>
      </c>
      <c r="F742" s="194">
        <v>0</v>
      </c>
    </row>
    <row r="743" spans="1:7" x14ac:dyDescent="0.25">
      <c r="A743" s="190" t="s">
        <v>801</v>
      </c>
      <c r="B743" s="189">
        <v>41231</v>
      </c>
      <c r="C743" s="190" t="s">
        <v>439</v>
      </c>
      <c r="D743" s="195">
        <v>0</v>
      </c>
      <c r="E743" s="195">
        <v>0</v>
      </c>
      <c r="F743" s="195">
        <v>0</v>
      </c>
    </row>
    <row r="744" spans="1:7" x14ac:dyDescent="0.25">
      <c r="A744" s="179"/>
      <c r="B744" s="193">
        <v>42</v>
      </c>
      <c r="C744" s="179" t="s">
        <v>79</v>
      </c>
      <c r="D744" s="194">
        <f>D745+D748</f>
        <v>300</v>
      </c>
      <c r="E744" s="194">
        <v>300</v>
      </c>
      <c r="F744" s="194">
        <v>300</v>
      </c>
    </row>
    <row r="745" spans="1:7" x14ac:dyDescent="0.25">
      <c r="A745" s="179"/>
      <c r="B745" s="193">
        <v>421</v>
      </c>
      <c r="C745" s="179" t="s">
        <v>508</v>
      </c>
      <c r="D745" s="194">
        <v>0</v>
      </c>
      <c r="E745" s="194">
        <v>0</v>
      </c>
      <c r="F745" s="194">
        <v>0</v>
      </c>
    </row>
    <row r="746" spans="1:7" x14ac:dyDescent="0.25">
      <c r="A746" s="179"/>
      <c r="B746" s="193">
        <v>4212</v>
      </c>
      <c r="C746" s="179" t="s">
        <v>509</v>
      </c>
      <c r="D746" s="194">
        <v>0</v>
      </c>
      <c r="E746" s="194">
        <v>0</v>
      </c>
      <c r="F746" s="194">
        <v>0</v>
      </c>
    </row>
    <row r="747" spans="1:7" x14ac:dyDescent="0.25">
      <c r="A747" s="190" t="s">
        <v>802</v>
      </c>
      <c r="B747" s="189">
        <v>42123</v>
      </c>
      <c r="C747" s="190" t="s">
        <v>786</v>
      </c>
      <c r="D747" s="195">
        <v>0</v>
      </c>
      <c r="E747" s="195">
        <v>0</v>
      </c>
      <c r="F747" s="195">
        <v>0</v>
      </c>
    </row>
    <row r="748" spans="1:7" x14ac:dyDescent="0.25">
      <c r="A748" s="179"/>
      <c r="B748" s="193">
        <v>422</v>
      </c>
      <c r="C748" s="179" t="s">
        <v>519</v>
      </c>
      <c r="D748" s="194">
        <f>D749</f>
        <v>300</v>
      </c>
      <c r="E748" s="194">
        <v>300</v>
      </c>
      <c r="F748" s="194">
        <v>300</v>
      </c>
    </row>
    <row r="749" spans="1:7" x14ac:dyDescent="0.25">
      <c r="A749" s="179"/>
      <c r="B749" s="193">
        <v>4227</v>
      </c>
      <c r="C749" s="179" t="s">
        <v>259</v>
      </c>
      <c r="D749" s="194">
        <f>D750+D751</f>
        <v>300</v>
      </c>
      <c r="E749" s="194">
        <v>300</v>
      </c>
      <c r="F749" s="194">
        <v>300</v>
      </c>
    </row>
    <row r="750" spans="1:7" x14ac:dyDescent="0.25">
      <c r="A750" s="190" t="s">
        <v>803</v>
      </c>
      <c r="B750" s="189">
        <v>42271</v>
      </c>
      <c r="C750" s="190" t="s">
        <v>528</v>
      </c>
      <c r="D750" s="195">
        <v>0</v>
      </c>
      <c r="E750" s="195">
        <v>0</v>
      </c>
      <c r="F750" s="195">
        <v>0</v>
      </c>
      <c r="G750" s="160"/>
    </row>
    <row r="751" spans="1:7" x14ac:dyDescent="0.25">
      <c r="A751" s="190" t="s">
        <v>804</v>
      </c>
      <c r="B751" s="189">
        <v>42273</v>
      </c>
      <c r="C751" s="190" t="s">
        <v>530</v>
      </c>
      <c r="D751" s="195">
        <v>300</v>
      </c>
      <c r="E751" s="195">
        <v>300</v>
      </c>
      <c r="F751" s="195">
        <v>300</v>
      </c>
    </row>
    <row r="752" spans="1:7" x14ac:dyDescent="0.25">
      <c r="A752" s="190"/>
      <c r="B752" s="193">
        <v>9</v>
      </c>
      <c r="C752" s="179" t="s">
        <v>81</v>
      </c>
      <c r="D752" s="194">
        <v>0</v>
      </c>
      <c r="E752" s="194">
        <v>0</v>
      </c>
      <c r="F752" s="194">
        <v>0</v>
      </c>
    </row>
    <row r="753" spans="1:6" x14ac:dyDescent="0.25">
      <c r="A753" s="190"/>
      <c r="B753" s="193">
        <v>92</v>
      </c>
      <c r="C753" s="179" t="s">
        <v>82</v>
      </c>
      <c r="D753" s="194">
        <v>0</v>
      </c>
      <c r="E753" s="194">
        <v>0</v>
      </c>
      <c r="F753" s="194">
        <v>0</v>
      </c>
    </row>
    <row r="754" spans="1:6" x14ac:dyDescent="0.25">
      <c r="A754" s="190"/>
      <c r="B754" s="193">
        <v>922</v>
      </c>
      <c r="C754" s="190" t="s">
        <v>225</v>
      </c>
      <c r="D754" s="194">
        <v>0</v>
      </c>
      <c r="E754" s="194">
        <v>0</v>
      </c>
      <c r="F754" s="194">
        <v>0</v>
      </c>
    </row>
    <row r="755" spans="1:6" x14ac:dyDescent="0.25">
      <c r="A755" s="190"/>
      <c r="B755" s="193">
        <v>9222</v>
      </c>
      <c r="C755" s="179" t="s">
        <v>648</v>
      </c>
      <c r="D755" s="194">
        <v>0</v>
      </c>
      <c r="E755" s="194">
        <v>0</v>
      </c>
      <c r="F755" s="194">
        <v>0</v>
      </c>
    </row>
    <row r="756" spans="1:6" x14ac:dyDescent="0.25">
      <c r="A756" s="190" t="s">
        <v>805</v>
      </c>
      <c r="B756" s="189">
        <v>92221</v>
      </c>
      <c r="C756" s="190" t="s">
        <v>650</v>
      </c>
      <c r="D756" s="195">
        <v>0</v>
      </c>
      <c r="E756" s="195">
        <v>0</v>
      </c>
      <c r="F756" s="195">
        <v>0</v>
      </c>
    </row>
    <row r="757" spans="1:6" ht="15.75" thickBot="1" x14ac:dyDescent="0.3">
      <c r="A757" s="251"/>
      <c r="B757" s="252"/>
      <c r="C757" s="251"/>
      <c r="D757" s="253"/>
      <c r="E757" s="253"/>
      <c r="F757" s="253"/>
    </row>
    <row r="758" spans="1:6" ht="15.75" thickTop="1" x14ac:dyDescent="0.25">
      <c r="A758" s="213"/>
      <c r="B758" s="254"/>
      <c r="C758" s="213"/>
      <c r="D758" s="255"/>
      <c r="E758" s="255"/>
    </row>
    <row r="759" spans="1:6" ht="15.75" x14ac:dyDescent="0.25">
      <c r="A759" s="164"/>
      <c r="B759" s="256"/>
      <c r="C759" s="257"/>
      <c r="D759" s="257"/>
      <c r="E759" s="257"/>
      <c r="F759" s="257"/>
    </row>
    <row r="760" spans="1:6" x14ac:dyDescent="0.25">
      <c r="A760" s="160" t="s">
        <v>806</v>
      </c>
      <c r="C760" s="160"/>
    </row>
    <row r="761" spans="1:6" x14ac:dyDescent="0.25">
      <c r="C761" s="160"/>
    </row>
    <row r="762" spans="1:6" x14ac:dyDescent="0.25">
      <c r="C762" s="160"/>
    </row>
    <row r="763" spans="1:6" x14ac:dyDescent="0.25">
      <c r="B763" s="160" t="s">
        <v>807</v>
      </c>
      <c r="C763" s="160"/>
      <c r="D763" s="289" t="s">
        <v>808</v>
      </c>
      <c r="E763" s="289"/>
      <c r="F763" s="289"/>
    </row>
    <row r="764" spans="1:6" x14ac:dyDescent="0.25">
      <c r="C764" s="160"/>
    </row>
    <row r="765" spans="1:6" x14ac:dyDescent="0.25">
      <c r="B765" s="160" t="s">
        <v>809</v>
      </c>
      <c r="C765" s="160"/>
      <c r="D765" s="289" t="s">
        <v>810</v>
      </c>
      <c r="E765" s="289"/>
      <c r="F765" s="289"/>
    </row>
    <row r="766" spans="1:6" x14ac:dyDescent="0.25">
      <c r="C766" s="160"/>
    </row>
    <row r="767" spans="1:6" x14ac:dyDescent="0.25">
      <c r="B767" s="289" t="s">
        <v>811</v>
      </c>
      <c r="C767" s="289"/>
      <c r="D767" s="289"/>
    </row>
    <row r="768" spans="1:6" x14ac:dyDescent="0.25">
      <c r="C768" s="160"/>
    </row>
    <row r="769" spans="2:4" x14ac:dyDescent="0.25">
      <c r="B769" s="289" t="s">
        <v>812</v>
      </c>
      <c r="C769" s="289"/>
      <c r="D769" s="289"/>
    </row>
  </sheetData>
  <mergeCells count="46">
    <mergeCell ref="C13:D13"/>
    <mergeCell ref="B15:C15"/>
    <mergeCell ref="A16:A17"/>
    <mergeCell ref="B16:B17"/>
    <mergeCell ref="C16:C17"/>
    <mergeCell ref="D16:D17"/>
    <mergeCell ref="A164:C164"/>
    <mergeCell ref="E16:E17"/>
    <mergeCell ref="F16:F17"/>
    <mergeCell ref="A19:C19"/>
    <mergeCell ref="A20:C20"/>
    <mergeCell ref="A45:C45"/>
    <mergeCell ref="A157:A158"/>
    <mergeCell ref="B157:B158"/>
    <mergeCell ref="C157:C158"/>
    <mergeCell ref="D157:D158"/>
    <mergeCell ref="E157:E158"/>
    <mergeCell ref="F157:F158"/>
    <mergeCell ref="A160:C160"/>
    <mergeCell ref="A161:C161"/>
    <mergeCell ref="A162:C162"/>
    <mergeCell ref="A163:C163"/>
    <mergeCell ref="A331:C331"/>
    <mergeCell ref="A165:C165"/>
    <mergeCell ref="A166:C166"/>
    <mergeCell ref="A281:C281"/>
    <mergeCell ref="A282:C282"/>
    <mergeCell ref="A283:C283"/>
    <mergeCell ref="A299:C299"/>
    <mergeCell ref="A300:C300"/>
    <mergeCell ref="A301:C301"/>
    <mergeCell ref="A319:C319"/>
    <mergeCell ref="A320:C320"/>
    <mergeCell ref="A322:C322"/>
    <mergeCell ref="B769:D769"/>
    <mergeCell ref="A334:C334"/>
    <mergeCell ref="A337:C337"/>
    <mergeCell ref="A339:C339"/>
    <mergeCell ref="A347:C347"/>
    <mergeCell ref="A348:C348"/>
    <mergeCell ref="A349:C349"/>
    <mergeCell ref="G708:J708"/>
    <mergeCell ref="G709:J709"/>
    <mergeCell ref="D763:F763"/>
    <mergeCell ref="D765:F765"/>
    <mergeCell ref="B767:D7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E260-B206-4D99-B05D-053A8B057E6C}">
  <dimension ref="A3:F18"/>
  <sheetViews>
    <sheetView workbookViewId="0">
      <selection activeCell="B30" sqref="B30"/>
    </sheetView>
  </sheetViews>
  <sheetFormatPr defaultRowHeight="15" x14ac:dyDescent="0.25"/>
  <cols>
    <col min="1" max="1" width="11.7109375" bestFit="1" customWidth="1"/>
    <col min="2" max="2" width="32" customWidth="1"/>
    <col min="4" max="4" width="22.85546875" customWidth="1"/>
  </cols>
  <sheetData>
    <row r="3" spans="1:6" x14ac:dyDescent="0.25">
      <c r="A3" s="307" t="s">
        <v>813</v>
      </c>
      <c r="B3" s="308" t="s">
        <v>193</v>
      </c>
      <c r="F3" s="309"/>
    </row>
    <row r="4" spans="1:6" x14ac:dyDescent="0.25">
      <c r="A4" s="307" t="s">
        <v>814</v>
      </c>
      <c r="B4" s="310" t="s">
        <v>196</v>
      </c>
      <c r="F4" s="309"/>
    </row>
    <row r="5" spans="1:6" x14ac:dyDescent="0.25">
      <c r="A5" s="307"/>
      <c r="F5" s="309"/>
    </row>
    <row r="6" spans="1:6" x14ac:dyDescent="0.25">
      <c r="A6" s="307" t="s">
        <v>815</v>
      </c>
      <c r="B6" s="311"/>
      <c r="F6" s="309"/>
    </row>
    <row r="7" spans="1:6" x14ac:dyDescent="0.25">
      <c r="A7" s="312"/>
    </row>
    <row r="8" spans="1:6" x14ac:dyDescent="0.25">
      <c r="A8" s="312"/>
    </row>
    <row r="9" spans="1:6" x14ac:dyDescent="0.25">
      <c r="A9" s="313" t="s">
        <v>807</v>
      </c>
      <c r="B9" s="313"/>
      <c r="D9" s="313" t="s">
        <v>808</v>
      </c>
      <c r="E9" s="313"/>
    </row>
    <row r="10" spans="1:6" x14ac:dyDescent="0.25">
      <c r="A10" s="312"/>
    </row>
    <row r="11" spans="1:6" x14ac:dyDescent="0.25">
      <c r="A11" s="313" t="s">
        <v>816</v>
      </c>
      <c r="B11" s="313"/>
      <c r="D11" s="313" t="s">
        <v>817</v>
      </c>
      <c r="E11" s="313"/>
    </row>
    <row r="12" spans="1:6" x14ac:dyDescent="0.25">
      <c r="A12" s="312"/>
    </row>
    <row r="13" spans="1:6" x14ac:dyDescent="0.25">
      <c r="A13" s="312"/>
    </row>
    <row r="14" spans="1:6" x14ac:dyDescent="0.25">
      <c r="A14" s="312"/>
    </row>
    <row r="15" spans="1:6" x14ac:dyDescent="0.25">
      <c r="A15" s="312"/>
      <c r="B15" s="313" t="s">
        <v>818</v>
      </c>
      <c r="C15" s="313"/>
      <c r="D15" s="313"/>
    </row>
    <row r="16" spans="1:6" x14ac:dyDescent="0.25">
      <c r="A16" s="312"/>
    </row>
    <row r="17" spans="1:4" x14ac:dyDescent="0.25">
      <c r="A17" s="312"/>
      <c r="B17" s="313" t="s">
        <v>819</v>
      </c>
      <c r="C17" s="313"/>
      <c r="D17" s="313"/>
    </row>
    <row r="18" spans="1:4" x14ac:dyDescent="0.25">
      <c r="A18" s="312"/>
    </row>
  </sheetData>
  <mergeCells count="6">
    <mergeCell ref="A9:B9"/>
    <mergeCell ref="D9:E9"/>
    <mergeCell ref="A11:B11"/>
    <mergeCell ref="D11:E11"/>
    <mergeCell ref="B15:D15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 Sažetak</vt:lpstr>
      <vt:lpstr> Račun prihoda i rashoda</vt:lpstr>
      <vt:lpstr> Račun financiranja</vt:lpstr>
      <vt:lpstr>Posebni dio</vt:lpstr>
      <vt:lpstr>Plan ukupno</vt:lpstr>
      <vt:lpstr>List1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