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OBRAČUNI FIN. PLANA - IZVRŠENJE FP\Izvršenje fin. plana 2025\Godišnji izvještaj o izvršenju fin. plana 2026\"/>
    </mc:Choice>
  </mc:AlternateContent>
  <xr:revisionPtr revIDLastSave="0" documentId="13_ncr:1_{FC6CD64A-5336-482C-8505-8930260C8E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List1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1" l="1"/>
  <c r="C7" i="11"/>
  <c r="G7" i="11" s="1"/>
  <c r="G55" i="8"/>
  <c r="G54" i="8"/>
  <c r="F50" i="8"/>
  <c r="G50" i="8" s="1"/>
  <c r="G46" i="8"/>
  <c r="G45" i="8"/>
  <c r="G43" i="8"/>
  <c r="G42" i="8"/>
  <c r="F39" i="8"/>
  <c r="F38" i="8" s="1"/>
  <c r="G38" i="8" s="1"/>
  <c r="C39" i="8"/>
  <c r="G34" i="8"/>
  <c r="C33" i="8"/>
  <c r="G33" i="8" s="1"/>
  <c r="G32" i="8"/>
  <c r="G31" i="8"/>
  <c r="G30" i="8"/>
  <c r="C29" i="8"/>
  <c r="G29" i="8" s="1"/>
  <c r="G28" i="8"/>
  <c r="C27" i="8"/>
  <c r="G27" i="8" s="1"/>
  <c r="G26" i="8"/>
  <c r="C25" i="8"/>
  <c r="G25" i="8" s="1"/>
  <c r="G24" i="8"/>
  <c r="G23" i="8"/>
  <c r="C22" i="8"/>
  <c r="G19" i="8"/>
  <c r="C18" i="8"/>
  <c r="G18" i="8" s="1"/>
  <c r="G17" i="8"/>
  <c r="G16" i="8"/>
  <c r="G15" i="8"/>
  <c r="C14" i="8"/>
  <c r="G14" i="8" s="1"/>
  <c r="G13" i="8"/>
  <c r="C12" i="8"/>
  <c r="G12" i="8" s="1"/>
  <c r="G11" i="8"/>
  <c r="C10" i="8"/>
  <c r="G10" i="8" s="1"/>
  <c r="G9" i="8"/>
  <c r="G8" i="8"/>
  <c r="C7" i="8"/>
  <c r="L24" i="1"/>
  <c r="K24" i="1"/>
  <c r="K23" i="1"/>
  <c r="K10" i="1"/>
  <c r="L10" i="1"/>
  <c r="K12" i="1"/>
  <c r="L12" i="1"/>
  <c r="K13" i="1"/>
  <c r="L13" i="1"/>
  <c r="K14" i="1"/>
  <c r="L14" i="1"/>
  <c r="K15" i="1"/>
  <c r="L15" i="1"/>
  <c r="L9" i="1"/>
  <c r="K9" i="1"/>
  <c r="J38" i="3"/>
  <c r="H38" i="3"/>
  <c r="K119" i="3"/>
  <c r="K118" i="3"/>
  <c r="J114" i="3"/>
  <c r="K114" i="3" s="1"/>
  <c r="K110" i="3"/>
  <c r="K109" i="3"/>
  <c r="K107" i="3"/>
  <c r="K106" i="3"/>
  <c r="J103" i="3"/>
  <c r="K103" i="3" s="1"/>
  <c r="G103" i="3"/>
  <c r="K99" i="3"/>
  <c r="G98" i="3"/>
  <c r="K98" i="3" s="1"/>
  <c r="K97" i="3"/>
  <c r="K96" i="3"/>
  <c r="K95" i="3"/>
  <c r="K94" i="3"/>
  <c r="G93" i="3"/>
  <c r="K90" i="3"/>
  <c r="G89" i="3"/>
  <c r="K89" i="3" s="1"/>
  <c r="K84" i="3"/>
  <c r="G83" i="3"/>
  <c r="K83" i="3" s="1"/>
  <c r="K81" i="3"/>
  <c r="K79" i="3"/>
  <c r="K78" i="3"/>
  <c r="K77" i="3"/>
  <c r="K76" i="3"/>
  <c r="K75" i="3"/>
  <c r="G74" i="3"/>
  <c r="K74" i="3" s="1"/>
  <c r="K73" i="3"/>
  <c r="G72" i="3"/>
  <c r="K72" i="3" s="1"/>
  <c r="K71" i="3"/>
  <c r="K70" i="3"/>
  <c r="K69" i="3"/>
  <c r="K68" i="3"/>
  <c r="K67" i="3"/>
  <c r="K66" i="3"/>
  <c r="K65" i="3"/>
  <c r="K64" i="3"/>
  <c r="K63" i="3"/>
  <c r="G62" i="3"/>
  <c r="K61" i="3"/>
  <c r="K60" i="3"/>
  <c r="K59" i="3"/>
  <c r="K58" i="3"/>
  <c r="K57" i="3"/>
  <c r="K56" i="3"/>
  <c r="G55" i="3"/>
  <c r="K55" i="3" s="1"/>
  <c r="K54" i="3"/>
  <c r="K53" i="3"/>
  <c r="K52" i="3"/>
  <c r="K51" i="3"/>
  <c r="G50" i="3"/>
  <c r="K50" i="3" s="1"/>
  <c r="K48" i="3"/>
  <c r="G47" i="3"/>
  <c r="K47" i="3" s="1"/>
  <c r="K46" i="3"/>
  <c r="G45" i="3"/>
  <c r="K45" i="3" s="1"/>
  <c r="K44" i="3"/>
  <c r="K43" i="3"/>
  <c r="K42" i="3"/>
  <c r="G41" i="3"/>
  <c r="K34" i="3"/>
  <c r="K33" i="3"/>
  <c r="G32" i="3"/>
  <c r="K32" i="3" s="1"/>
  <c r="K30" i="3"/>
  <c r="K29" i="3"/>
  <c r="G28" i="3"/>
  <c r="K28" i="3" s="1"/>
  <c r="K27" i="3"/>
  <c r="K26" i="3"/>
  <c r="G25" i="3"/>
  <c r="K25" i="3" s="1"/>
  <c r="K23" i="3"/>
  <c r="G22" i="3"/>
  <c r="K22" i="3" s="1"/>
  <c r="K20" i="3"/>
  <c r="G19" i="3"/>
  <c r="G18" i="3" s="1"/>
  <c r="K18" i="3" s="1"/>
  <c r="K17" i="3"/>
  <c r="G16" i="3"/>
  <c r="K16" i="3" s="1"/>
  <c r="K15" i="3"/>
  <c r="K14" i="3"/>
  <c r="G13" i="3"/>
  <c r="G12" i="3" s="1"/>
  <c r="H12" i="1"/>
  <c r="J12" i="1"/>
  <c r="H9" i="1"/>
  <c r="J9" i="1"/>
  <c r="G15" i="1"/>
  <c r="G12" i="1"/>
  <c r="G9" i="1"/>
  <c r="G88" i="3" l="1"/>
  <c r="K88" i="3" s="1"/>
  <c r="G92" i="3"/>
  <c r="G91" i="3" s="1"/>
  <c r="K91" i="3" s="1"/>
  <c r="C6" i="11"/>
  <c r="G6" i="11" s="1"/>
  <c r="C21" i="8"/>
  <c r="G21" i="8" s="1"/>
  <c r="F49" i="8"/>
  <c r="G49" i="8" s="1"/>
  <c r="C6" i="8"/>
  <c r="G6" i="8" s="1"/>
  <c r="G7" i="8"/>
  <c r="G39" i="8"/>
  <c r="G22" i="8"/>
  <c r="G40" i="3"/>
  <c r="K40" i="3" s="1"/>
  <c r="G49" i="3"/>
  <c r="K49" i="3" s="1"/>
  <c r="K93" i="3"/>
  <c r="J102" i="3"/>
  <c r="K102" i="3" s="1"/>
  <c r="K41" i="3"/>
  <c r="G82" i="3"/>
  <c r="K82" i="3" s="1"/>
  <c r="J113" i="3"/>
  <c r="K113" i="3" s="1"/>
  <c r="K62" i="3"/>
  <c r="K13" i="3"/>
  <c r="G24" i="3"/>
  <c r="K24" i="3" s="1"/>
  <c r="G31" i="3"/>
  <c r="K31" i="3" s="1"/>
  <c r="K12" i="3"/>
  <c r="K19" i="3"/>
  <c r="G21" i="3"/>
  <c r="K21" i="3" s="1"/>
  <c r="J15" i="1"/>
  <c r="H15" i="1"/>
  <c r="K92" i="3" l="1"/>
  <c r="G39" i="3"/>
  <c r="G11" i="3"/>
  <c r="K11" i="3" s="1"/>
  <c r="K39" i="3" l="1"/>
  <c r="G38" i="3"/>
  <c r="K38" i="3" s="1"/>
</calcChain>
</file>

<file path=xl/sharedStrings.xml><?xml version="1.0" encoding="utf-8"?>
<sst xmlns="http://schemas.openxmlformats.org/spreadsheetml/2006/main" count="1271" uniqueCount="303">
  <si>
    <t>PRIHODI UKUPNO</t>
  </si>
  <si>
    <t>RASHODI UKUPNO</t>
  </si>
  <si>
    <t>Rashodi za zaposlene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</si>
  <si>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</si>
  <si>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</si>
  <si>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</si>
  <si>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</si>
  <si>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</si>
  <si>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</si>
  <si>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</si>
  <si>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</si>
  <si>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</si>
  <si>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</si>
  <si>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</si>
  <si>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</si>
  <si>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</si>
  <si>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UKUPNI PRIHODI</t>
  </si>
  <si>
    <t>….</t>
  </si>
  <si>
    <t>Plaće za redovan rad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</si>
  <si>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</si>
  <si>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</si>
  <si>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</si>
  <si>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</si>
  <si>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</si>
  <si>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</si>
  <si>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</si>
  <si>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</si>
  <si>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</si>
  <si>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</si>
  <si>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</si>
  <si>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</si>
  <si>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</si>
  <si>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</si>
  <si>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</si>
  <si>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</si>
  <si>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</si>
  <si>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</si>
  <si>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</si>
  <si>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</si>
  <si>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</si>
  <si>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</si>
  <si>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</si>
  <si>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</si>
  <si>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</si>
  <si>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</si>
  <si>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</si>
  <si>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</si>
  <si>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</si>
  <si>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</si>
  <si>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</si>
  <si>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</si>
  <si>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</si>
  <si>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</si>
  <si>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</si>
  <si>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</si>
  <si>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</si>
  <si>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</si>
  <si>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</si>
  <si>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</si>
  <si>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FINANCIJSKOG PLANA SREDNJE ŠKOLE OROSLAVJE ZA 2025. GODINU</t>
  </si>
  <si>
    <t xml:space="preserve">OSTVARENJE/IZVRŠENJE 
2024. </t>
  </si>
  <si>
    <t>TEKUĆI PLAN 2025.*</t>
  </si>
  <si>
    <t xml:space="preserve">OSTVARENJE/IZVRŠENJE 
2025. </t>
  </si>
  <si>
    <t>IZVORNI PLAN ILI REBALANS 2025.*</t>
  </si>
  <si>
    <t>-</t>
  </si>
  <si>
    <t>7=5/3*100</t>
  </si>
  <si>
    <t xml:space="preserve"> IZVRŠENJE 
2025. </t>
  </si>
  <si>
    <t>5=4/2*100</t>
  </si>
  <si>
    <t>6 Prihodi poslovanja</t>
  </si>
  <si>
    <t>63 Pomoći iz inozemstva i od subjekata unutar općeg proračuna</t>
  </si>
  <si>
    <t>636 Pomoći proračunskim korisnicima iz proračuna koji im nije nadležan</t>
  </si>
  <si>
    <t/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</si>
  <si>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</si>
  <si>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</si>
  <si>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</si>
  <si>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</si>
  <si>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</si>
  <si>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</si>
  <si>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</si>
  <si>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</si>
  <si>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</si>
  <si>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</si>
  <si>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</si>
  <si>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</si>
  <si>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</si>
  <si>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</si>
  <si>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te povrat donacija i kapitalnih pomoći po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</si>
  <si>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</si>
  <si>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</si>
  <si>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</si>
  <si>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</si>
  <si>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</si>
  <si>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</si>
  <si>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</si>
  <si>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</si>
  <si>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</si>
  <si>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</si>
  <si>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</si>
  <si>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</si>
  <si>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</si>
  <si>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</si>
  <si>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</si>
  <si>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</si>
  <si>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</si>
  <si>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</si>
  <si>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</si>
  <si>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</si>
  <si>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</si>
  <si>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</si>
  <si>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</si>
  <si>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</si>
  <si>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</si>
  <si>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</si>
  <si>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</si>
  <si>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</si>
  <si>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</si>
  <si>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</si>
  <si>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</si>
  <si>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</si>
  <si>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</si>
  <si>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</si>
  <si>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</si>
  <si>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</si>
  <si>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</si>
  <si>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</si>
  <si>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</si>
  <si>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</si>
  <si>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ostalih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</si>
  <si>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</si>
  <si>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</si>
  <si>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</si>
  <si>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</si>
  <si>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</si>
  <si>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</si>
  <si>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</si>
  <si>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</si>
  <si>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</si>
  <si>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</si>
  <si>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</si>
  <si>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</si>
  <si>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</si>
  <si>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</si>
  <si>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</si>
  <si>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</si>
  <si>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</si>
  <si>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</si>
  <si>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</si>
  <si>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</si>
  <si>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</si>
  <si>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</si>
  <si>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</si>
  <si>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</si>
  <si>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</si>
  <si>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</si>
  <si>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PRENESENI VIŠAK PRIHODA KORIŠTEN ZA POKRIĆE RASHODA</t>
  </si>
  <si>
    <t>9 Vlastiti izvori</t>
  </si>
  <si>
    <t>92 Rezultat poslovanja</t>
  </si>
  <si>
    <t>911 Višak prihoda - izvorna sredstva KZŽ</t>
  </si>
  <si>
    <t>913 Višak prihoda - decentralizirana sredstva KZŽ</t>
  </si>
  <si>
    <t>93 Višak prihoda poslovanja Vlastiti prihodi</t>
  </si>
  <si>
    <t>952 Višak prihoda poslovanja Ministarstvo</t>
  </si>
  <si>
    <t>954 Višak prihoda poslovanja JLS Grad Oroslavje</t>
  </si>
  <si>
    <t>957 Višak prihoda poslovanja Ministarstvo prijenos EU</t>
  </si>
  <si>
    <t>96 Višak prihoda poslovanja Donacije</t>
  </si>
  <si>
    <t xml:space="preserve">PRENESENI MANJAK PRIHODA </t>
  </si>
  <si>
    <t xml:space="preserve"> SVEUKUPNI PRIHODI</t>
  </si>
  <si>
    <t>Izvor 1. OPĆI PRIHODI I PRIMICI</t>
  </si>
  <si>
    <t>Izvor 1.1. OPĆI PRIHODI I PRIMICI</t>
  </si>
  <si>
    <t>Izvor 1.3. DECENTRALIZACIJA</t>
  </si>
  <si>
    <t>Izvor 3. VLASTITI PRIHODI</t>
  </si>
  <si>
    <t>Izvor 3.1. VLASTITI PRIHODI</t>
  </si>
  <si>
    <t>Izvor 4. PRIHODI ZA POSEBNE NAMJENE</t>
  </si>
  <si>
    <t>Izvor 4.3. PRIHODI ZA POSEBNE NAMJENE</t>
  </si>
  <si>
    <t>Izvor 5. POMOĆI</t>
  </si>
  <si>
    <t>Izvor 5.2. MINISTARSTVO</t>
  </si>
  <si>
    <t>Izvor 5.4. JLS</t>
  </si>
  <si>
    <t>Izvor 5.7. MINISTARSTVO - PRIJENOS EU</t>
  </si>
  <si>
    <t>Izvor 6. REFUNDACIJE</t>
  </si>
  <si>
    <t>Izvor 6.2. DONACIJE</t>
  </si>
  <si>
    <t xml:space="preserve"> SVEUKUPNI RASHODI</t>
  </si>
  <si>
    <t>Funkcijska klasifikacija  SVEUKUPNI RASHODI</t>
  </si>
  <si>
    <t>Funkcijska klasifikacija 09 Obrazovanje</t>
  </si>
  <si>
    <t>Funkcijska klasifikacija 092 Srednjoškolsko  obrazovanje</t>
  </si>
  <si>
    <t>Funkcijska klasifikacija 098 Usluge obrazovanja koje nisu drugdje svrstane</t>
  </si>
  <si>
    <t>UKUPNO RASHODI I IZDATCI</t>
  </si>
  <si>
    <t>RAZDJEL 006 UO ZA OBRAZOVANJE, KULTURU, ŠPORT I TEHNIČKU KULTURU</t>
  </si>
  <si>
    <t>GLAVA 00602 USTANOVE U OBRAZOVANJU</t>
  </si>
  <si>
    <t>1018</t>
  </si>
  <si>
    <t>Program: SREDNJEŠKOLSKO OBRAZOVANJE - ZAKONSKI STANDARD</t>
  </si>
  <si>
    <t>A101801</t>
  </si>
  <si>
    <t>Aktivnost: Redovni poslovi ustanova srednješkolskog obrazovanja SŠ</t>
  </si>
  <si>
    <t>32</t>
  </si>
  <si>
    <t>3211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</si>
  <si>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</si>
  <si>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</si>
  <si>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</si>
  <si>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</si>
  <si>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</si>
  <si>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</si>
  <si>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</si>
  <si>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</si>
  <si>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</si>
  <si>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</si>
  <si>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</si>
  <si>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</si>
  <si>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</si>
  <si>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</si>
  <si>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</si>
  <si>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</si>
  <si>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</si>
  <si>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</si>
  <si>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</si>
  <si>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</si>
  <si>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</si>
  <si>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</si>
  <si>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</si>
  <si>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</si>
  <si>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</si>
  <si>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</si>
  <si>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</si>
  <si>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</si>
  <si>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</si>
  <si>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</si>
  <si>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</si>
  <si>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</si>
  <si>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</si>
  <si>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</si>
  <si>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</si>
  <si>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</si>
  <si>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</si>
  <si>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</si>
  <si>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</si>
  <si>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</si>
  <si>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</si>
  <si>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</si>
  <si>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</si>
  <si>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</si>
  <si>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</si>
  <si>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</si>
  <si>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T101801</t>
  </si>
  <si>
    <t>Tekući projekt: Oprema, informatička oprema, nabava pomagala - SŠ</t>
  </si>
  <si>
    <t>42</t>
  </si>
  <si>
    <t>Rashodi za nabavu proizvedene dugotrajne imovine</t>
  </si>
  <si>
    <t>4227</t>
  </si>
  <si>
    <t>Uređaji, strojevi i oprema za ostale namjene</t>
  </si>
  <si>
    <t>1020</t>
  </si>
  <si>
    <t>Program: DOPUNSKI NASTAVNI I VANNASTAVNI PROGRAM ŠKOLA I OBRAZ. INSTIT.</t>
  </si>
  <si>
    <t>A102001</t>
  </si>
  <si>
    <t>Aktivnost: Dopunski nastavni i vannastavni program škola i obrazovnih institucija</t>
  </si>
  <si>
    <t>37</t>
  </si>
  <si>
    <t>Naknade građanima i kućanstvima na temelju osiguranja i druge naknade</t>
  </si>
  <si>
    <t>3721</t>
  </si>
  <si>
    <t>Naknade građanima i kućanstvima u novcu</t>
  </si>
  <si>
    <t>A102003</t>
  </si>
  <si>
    <t>Aktivnost: Financiranje - ostali rashodi SŠ</t>
  </si>
  <si>
    <t>3233</t>
  </si>
  <si>
    <t>Usluge promidžbe i informiranja</t>
  </si>
  <si>
    <t>4221</t>
  </si>
  <si>
    <t>Uredska oprema i namještaj</t>
  </si>
  <si>
    <t>31</t>
  </si>
  <si>
    <t>3121</t>
  </si>
  <si>
    <t>Ostali rashodi za zaposlene</t>
  </si>
  <si>
    <t>3111</t>
  </si>
  <si>
    <t>3113</t>
  </si>
  <si>
    <t>Plaće za prekovremeni rad</t>
  </si>
  <si>
    <t>3114</t>
  </si>
  <si>
    <t>Plaće za posebne uvjete rada</t>
  </si>
  <si>
    <t>3132</t>
  </si>
  <si>
    <t>Doprinosi za obvezno zdravstveno osiguranje</t>
  </si>
  <si>
    <t>3296</t>
  </si>
  <si>
    <t>Troškovi sudskih postupaka</t>
  </si>
  <si>
    <t>4241</t>
  </si>
  <si>
    <t>Knjige</t>
  </si>
  <si>
    <t>4222</t>
  </si>
  <si>
    <t>Komunikacijska oprema</t>
  </si>
  <si>
    <t>4223</t>
  </si>
  <si>
    <t>Oprema za održavanje i zaštitu</t>
  </si>
  <si>
    <t>3294</t>
  </si>
  <si>
    <t>Članarine i norme</t>
  </si>
  <si>
    <t>38</t>
  </si>
  <si>
    <t>Rashodi za donacije, kazne, naknade šteta i kapitalne pomoći</t>
  </si>
  <si>
    <t>3812</t>
  </si>
  <si>
    <t>Tekuće donacije u naravi</t>
  </si>
  <si>
    <t>A102006</t>
  </si>
  <si>
    <t>Aktivnost: Program građanskog odgoja u školama</t>
  </si>
  <si>
    <t>A102007</t>
  </si>
  <si>
    <t>Aktivnost: Programi za nadarenu djecu</t>
  </si>
  <si>
    <t>A102008</t>
  </si>
  <si>
    <t>Aktivnost: Razvoj poduzetništva kod djece i mladih</t>
  </si>
  <si>
    <t>T102001</t>
  </si>
  <si>
    <t>Tekući projekt: Dopunska sredstva za materijalne rashode i opremu škola</t>
  </si>
  <si>
    <t xml:space="preserve">         PROR. KORISNIK 16998 SŠ OROSLAVJE</t>
  </si>
  <si>
    <t>KLASA:</t>
  </si>
  <si>
    <t>URBROJ:</t>
  </si>
  <si>
    <t>U Oroslavju,</t>
  </si>
  <si>
    <t>Voditeljica računovodstva:</t>
  </si>
  <si>
    <t>Ravnateljica:</t>
  </si>
  <si>
    <t>Ivana Klenkar, mag. oec.</t>
  </si>
  <si>
    <t>Natalija Mučnjak,  prof.</t>
  </si>
  <si>
    <t xml:space="preserve">                          Predsjednik Školskog odbora:</t>
  </si>
  <si>
    <t xml:space="preserve">                           Marija Banožić Aličević, prof.</t>
  </si>
  <si>
    <t>400-02/26-01/01</t>
  </si>
  <si>
    <t>2140-89-04-26-2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</si>
</sst>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</font>
    <font>
      <b/>
      <sz val="10"/>
      <color indexed="63"/>
      <name val="Arial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/>
  </cellStyleXfs>
  <cellXfs count="210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0" fillId="0" borderId="0" xfId="0" applyAlignment="1"/>
    <xf numFmtId="0" fontId="11" fillId="0" borderId="0" xfId="0" applyFont="1" applyAlignment="1"/>
    <xf numFmtId="0" fontId="11" fillId="0" borderId="3" xfId="0" applyFont="1" applyBorder="1" applyAlignment="1"/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/>
    <xf numFmtId="4" fontId="11" fillId="0" borderId="3" xfId="0" applyNumberFormat="1" applyFont="1" applyBorder="1" applyAlignment="1"/>
    <xf numFmtId="10" fontId="11" fillId="0" borderId="3" xfId="0" applyNumberFormat="1" applyFont="1" applyBorder="1" applyAlignment="1"/>
    <xf numFmtId="164" fontId="11" fillId="0" borderId="3" xfId="0" applyNumberFormat="1" applyFont="1" applyBorder="1" applyAlignment="1"/>
    <xf numFmtId="4" fontId="0" fillId="0" borderId="3" xfId="0" applyNumberFormat="1" applyBorder="1" applyAlignment="1"/>
    <xf numFmtId="164" fontId="0" fillId="0" borderId="3" xfId="0" applyNumberFormat="1" applyBorder="1" applyAlignment="1"/>
    <xf numFmtId="4" fontId="9" fillId="0" borderId="3" xfId="0" applyNumberFormat="1" applyFont="1" applyBorder="1" applyAlignment="1"/>
    <xf numFmtId="0" fontId="22" fillId="4" borderId="0" xfId="0" applyFont="1" applyFill="1"/>
    <xf numFmtId="0" fontId="23" fillId="4" borderId="0" xfId="0" applyFont="1" applyFill="1"/>
    <xf numFmtId="0" fontId="22" fillId="4" borderId="0" xfId="0" applyFont="1" applyFill="1" applyAlignment="1"/>
    <xf numFmtId="0" fontId="21" fillId="4" borderId="0" xfId="1" applyFont="1" applyFill="1" applyAlignment="1"/>
    <xf numFmtId="4" fontId="0" fillId="4" borderId="0" xfId="0" applyNumberFormat="1" applyFill="1" applyAlignment="1"/>
    <xf numFmtId="0" fontId="0" fillId="4" borderId="0" xfId="0" applyFill="1" applyAlignment="1"/>
    <xf numFmtId="4" fontId="11" fillId="4" borderId="0" xfId="0" applyNumberFormat="1" applyFont="1" applyFill="1" applyAlignment="1"/>
    <xf numFmtId="4" fontId="9" fillId="4" borderId="0" xfId="0" applyNumberFormat="1" applyFont="1" applyFill="1" applyAlignment="1"/>
    <xf numFmtId="0" fontId="11" fillId="4" borderId="0" xfId="0" applyFont="1" applyFill="1" applyAlignment="1">
      <alignment horizontal="center"/>
    </xf>
    <xf numFmtId="10" fontId="11" fillId="4" borderId="0" xfId="0" applyNumberFormat="1" applyFont="1" applyFill="1" applyAlignment="1"/>
    <xf numFmtId="0" fontId="0" fillId="0" borderId="3" xfId="0" applyBorder="1" applyAlignment="1">
      <alignment horizontal="left"/>
    </xf>
    <xf numFmtId="0" fontId="11" fillId="0" borderId="3" xfId="0" applyFont="1" applyBorder="1" applyAlignment="1">
      <alignment horizontal="left"/>
    </xf>
    <xf numFmtId="4" fontId="6" fillId="2" borderId="9" xfId="0" applyNumberFormat="1" applyFont="1" applyFill="1" applyBorder="1" applyAlignment="1">
      <alignment horizontal="right"/>
    </xf>
    <xf numFmtId="4" fontId="3" fillId="2" borderId="9" xfId="0" applyNumberFormat="1" applyFont="1" applyFill="1" applyBorder="1" applyAlignment="1">
      <alignment horizontal="center"/>
    </xf>
    <xf numFmtId="4" fontId="1" fillId="0" borderId="9" xfId="0" applyNumberFormat="1" applyFont="1" applyBorder="1"/>
    <xf numFmtId="10" fontId="6" fillId="3" borderId="3" xfId="0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horizontal="right"/>
    </xf>
    <xf numFmtId="4" fontId="0" fillId="4" borderId="0" xfId="0" applyNumberFormat="1" applyFill="1" applyAlignment="1">
      <alignment horizontal="center"/>
    </xf>
    <xf numFmtId="4" fontId="11" fillId="4" borderId="0" xfId="0" applyNumberFormat="1" applyFont="1" applyFill="1" applyAlignment="1">
      <alignment horizontal="center"/>
    </xf>
    <xf numFmtId="0" fontId="24" fillId="5" borderId="3" xfId="0" applyFont="1" applyFill="1" applyBorder="1" applyAlignment="1"/>
    <xf numFmtId="4" fontId="24" fillId="5" borderId="3" xfId="0" applyNumberFormat="1" applyFont="1" applyFill="1" applyBorder="1" applyAlignment="1"/>
    <xf numFmtId="4" fontId="24" fillId="5" borderId="3" xfId="0" applyNumberFormat="1" applyFont="1" applyFill="1" applyBorder="1" applyAlignment="1">
      <alignment horizontal="center"/>
    </xf>
    <xf numFmtId="10" fontId="24" fillId="5" borderId="3" xfId="0" applyNumberFormat="1" applyFont="1" applyFill="1" applyBorder="1" applyAlignment="1"/>
    <xf numFmtId="164" fontId="24" fillId="5" borderId="3" xfId="0" applyNumberFormat="1" applyFont="1" applyFill="1" applyBorder="1" applyAlignment="1"/>
    <xf numFmtId="0" fontId="11" fillId="6" borderId="3" xfId="0" applyFont="1" applyFill="1" applyBorder="1" applyAlignment="1"/>
    <xf numFmtId="4" fontId="11" fillId="6" borderId="3" xfId="0" applyNumberFormat="1" applyFont="1" applyFill="1" applyBorder="1" applyAlignment="1"/>
    <xf numFmtId="4" fontId="11" fillId="6" borderId="3" xfId="0" applyNumberFormat="1" applyFont="1" applyFill="1" applyBorder="1" applyAlignment="1">
      <alignment horizontal="center"/>
    </xf>
    <xf numFmtId="10" fontId="11" fillId="6" borderId="3" xfId="0" applyNumberFormat="1" applyFont="1" applyFill="1" applyBorder="1" applyAlignment="1"/>
    <xf numFmtId="164" fontId="11" fillId="6" borderId="3" xfId="0" applyNumberFormat="1" applyFont="1" applyFill="1" applyBorder="1" applyAlignment="1"/>
    <xf numFmtId="0" fontId="11" fillId="7" borderId="3" xfId="0" applyFont="1" applyFill="1" applyBorder="1" applyAlignment="1"/>
    <xf numFmtId="4" fontId="11" fillId="7" borderId="3" xfId="0" applyNumberFormat="1" applyFont="1" applyFill="1" applyBorder="1" applyAlignment="1"/>
    <xf numFmtId="4" fontId="11" fillId="7" borderId="3" xfId="0" applyNumberFormat="1" applyFont="1" applyFill="1" applyBorder="1" applyAlignment="1">
      <alignment horizontal="center"/>
    </xf>
    <xf numFmtId="10" fontId="11" fillId="7" borderId="3" xfId="0" applyNumberFormat="1" applyFont="1" applyFill="1" applyBorder="1" applyAlignment="1"/>
    <xf numFmtId="164" fontId="11" fillId="7" borderId="3" xfId="0" applyNumberFormat="1" applyFont="1" applyFill="1" applyBorder="1" applyAlignment="1"/>
    <xf numFmtId="0" fontId="11" fillId="8" borderId="3" xfId="0" applyFont="1" applyFill="1" applyBorder="1" applyAlignment="1"/>
    <xf numFmtId="4" fontId="11" fillId="8" borderId="3" xfId="0" applyNumberFormat="1" applyFont="1" applyFill="1" applyBorder="1" applyAlignment="1"/>
    <xf numFmtId="4" fontId="11" fillId="8" borderId="3" xfId="0" applyNumberFormat="1" applyFont="1" applyFill="1" applyBorder="1" applyAlignment="1">
      <alignment horizontal="center"/>
    </xf>
    <xf numFmtId="10" fontId="11" fillId="8" borderId="3" xfId="0" applyNumberFormat="1" applyFont="1" applyFill="1" applyBorder="1" applyAlignment="1"/>
    <xf numFmtId="164" fontId="11" fillId="8" borderId="3" xfId="0" applyNumberFormat="1" applyFont="1" applyFill="1" applyBorder="1" applyAlignment="1"/>
    <xf numFmtId="0" fontId="6" fillId="9" borderId="3" xfId="0" applyFont="1" applyFill="1" applyBorder="1" applyAlignment="1"/>
    <xf numFmtId="4" fontId="6" fillId="9" borderId="3" xfId="0" applyNumberFormat="1" applyFont="1" applyFill="1" applyBorder="1" applyAlignment="1"/>
    <xf numFmtId="4" fontId="6" fillId="9" borderId="3" xfId="0" applyNumberFormat="1" applyFont="1" applyFill="1" applyBorder="1" applyAlignment="1">
      <alignment horizontal="center"/>
    </xf>
    <xf numFmtId="10" fontId="6" fillId="9" borderId="3" xfId="0" applyNumberFormat="1" applyFont="1" applyFill="1" applyBorder="1" applyAlignment="1"/>
    <xf numFmtId="164" fontId="6" fillId="9" borderId="3" xfId="0" applyNumberFormat="1" applyFont="1" applyFill="1" applyBorder="1" applyAlignment="1"/>
    <xf numFmtId="0" fontId="6" fillId="10" borderId="3" xfId="0" applyFont="1" applyFill="1" applyBorder="1" applyAlignment="1"/>
    <xf numFmtId="4" fontId="6" fillId="10" borderId="3" xfId="0" applyNumberFormat="1" applyFont="1" applyFill="1" applyBorder="1" applyAlignment="1"/>
    <xf numFmtId="4" fontId="6" fillId="10" borderId="3" xfId="0" applyNumberFormat="1" applyFont="1" applyFill="1" applyBorder="1" applyAlignment="1">
      <alignment horizontal="center"/>
    </xf>
    <xf numFmtId="10" fontId="6" fillId="10" borderId="3" xfId="0" applyNumberFormat="1" applyFont="1" applyFill="1" applyBorder="1" applyAlignment="1"/>
    <xf numFmtId="164" fontId="6" fillId="10" borderId="3" xfId="0" applyNumberFormat="1" applyFont="1" applyFill="1" applyBorder="1" applyAlignment="1"/>
    <xf numFmtId="0" fontId="11" fillId="11" borderId="0" xfId="0" applyFont="1" applyFill="1" applyAlignment="1">
      <alignment horizontal="left"/>
    </xf>
    <xf numFmtId="0" fontId="11" fillId="11" borderId="0" xfId="0" applyFont="1" applyFill="1" applyAlignment="1"/>
    <xf numFmtId="4" fontId="11" fillId="11" borderId="3" xfId="0" applyNumberFormat="1" applyFont="1" applyFill="1" applyBorder="1" applyAlignment="1"/>
    <xf numFmtId="4" fontId="11" fillId="11" borderId="3" xfId="0" applyNumberFormat="1" applyFont="1" applyFill="1" applyBorder="1" applyAlignment="1">
      <alignment horizontal="center"/>
    </xf>
    <xf numFmtId="164" fontId="11" fillId="11" borderId="3" xfId="0" applyNumberFormat="1" applyFont="1" applyFill="1" applyBorder="1" applyAlignment="1"/>
    <xf numFmtId="4" fontId="0" fillId="0" borderId="3" xfId="0" applyNumberFormat="1" applyBorder="1" applyAlignment="1">
      <alignment horizontal="center"/>
    </xf>
    <xf numFmtId="0" fontId="0" fillId="15" borderId="0" xfId="0" applyFill="1" applyAlignment="1"/>
    <xf numFmtId="4" fontId="6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1" fillId="8" borderId="0" xfId="0" applyFont="1" applyFill="1" applyAlignment="1">
      <alignment horizontal="left"/>
    </xf>
    <xf numFmtId="0" fontId="11" fillId="8" borderId="0" xfId="0" applyFont="1" applyFill="1" applyAlignment="1"/>
    <xf numFmtId="0" fontId="25" fillId="14" borderId="0" xfId="0" applyFont="1" applyFill="1" applyAlignment="1"/>
    <xf numFmtId="0" fontId="26" fillId="0" borderId="0" xfId="0" applyFont="1" applyAlignment="1"/>
    <xf numFmtId="0" fontId="26" fillId="7" borderId="0" xfId="0" applyFont="1" applyFill="1" applyAlignment="1"/>
    <xf numFmtId="0" fontId="26" fillId="12" borderId="0" xfId="0" applyFont="1" applyFill="1" applyAlignment="1"/>
    <xf numFmtId="4" fontId="26" fillId="11" borderId="3" xfId="0" applyNumberFormat="1" applyFont="1" applyFill="1" applyBorder="1" applyAlignment="1"/>
    <xf numFmtId="164" fontId="26" fillId="11" borderId="3" xfId="0" applyNumberFormat="1" applyFont="1" applyFill="1" applyBorder="1" applyAlignment="1"/>
    <xf numFmtId="4" fontId="27" fillId="13" borderId="3" xfId="0" applyNumberFormat="1" applyFont="1" applyFill="1" applyBorder="1" applyAlignment="1"/>
    <xf numFmtId="4" fontId="27" fillId="13" borderId="3" xfId="0" applyNumberFormat="1" applyFont="1" applyFill="1" applyBorder="1" applyAlignment="1">
      <alignment horizontal="center"/>
    </xf>
    <xf numFmtId="164" fontId="27" fillId="13" borderId="3" xfId="0" applyNumberFormat="1" applyFont="1" applyFill="1" applyBorder="1" applyAlignment="1"/>
    <xf numFmtId="4" fontId="26" fillId="12" borderId="3" xfId="0" applyNumberFormat="1" applyFont="1" applyFill="1" applyBorder="1" applyAlignment="1"/>
    <xf numFmtId="4" fontId="26" fillId="12" borderId="3" xfId="0" applyNumberFormat="1" applyFont="1" applyFill="1" applyBorder="1" applyAlignment="1">
      <alignment horizontal="center"/>
    </xf>
    <xf numFmtId="164" fontId="26" fillId="12" borderId="3" xfId="0" applyNumberFormat="1" applyFont="1" applyFill="1" applyBorder="1" applyAlignment="1"/>
    <xf numFmtId="4" fontId="26" fillId="7" borderId="3" xfId="0" applyNumberFormat="1" applyFont="1" applyFill="1" applyBorder="1" applyAlignment="1"/>
    <xf numFmtId="4" fontId="26" fillId="7" borderId="3" xfId="0" applyNumberFormat="1" applyFont="1" applyFill="1" applyBorder="1" applyAlignment="1">
      <alignment horizontal="center"/>
    </xf>
    <xf numFmtId="164" fontId="26" fillId="7" borderId="3" xfId="0" applyNumberFormat="1" applyFont="1" applyFill="1" applyBorder="1" applyAlignment="1"/>
    <xf numFmtId="4" fontId="26" fillId="0" borderId="3" xfId="0" applyNumberFormat="1" applyFont="1" applyBorder="1" applyAlignment="1"/>
    <xf numFmtId="4" fontId="26" fillId="0" borderId="3" xfId="0" applyNumberFormat="1" applyFont="1" applyBorder="1" applyAlignment="1">
      <alignment horizontal="center"/>
    </xf>
    <xf numFmtId="164" fontId="26" fillId="0" borderId="3" xfId="0" applyNumberFormat="1" applyFont="1" applyBorder="1" applyAlignment="1"/>
    <xf numFmtId="0" fontId="0" fillId="0" borderId="0" xfId="0" applyAlignment="1">
      <alignment horizontal="left"/>
    </xf>
    <xf numFmtId="0" fontId="0" fillId="0" borderId="0" xfId="0"/>
    <xf numFmtId="0" fontId="9" fillId="0" borderId="5" xfId="0" applyFont="1" applyBorder="1"/>
    <xf numFmtId="0" fontId="0" fillId="0" borderId="0" xfId="0" applyAlignment="1">
      <alignment horizontal="right"/>
    </xf>
    <xf numFmtId="0" fontId="9" fillId="0" borderId="2" xfId="0" applyFont="1" applyBorder="1"/>
    <xf numFmtId="0" fontId="0" fillId="0" borderId="5" xfId="0" applyBorder="1"/>
    <xf numFmtId="0" fontId="25" fillId="0" borderId="0" xfId="0" applyFont="1"/>
    <xf numFmtId="4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7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0" fillId="4" borderId="3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10" xfId="0" applyFont="1" applyBorder="1" applyAlignment="1">
      <alignment horizontal="left"/>
    </xf>
    <xf numFmtId="0" fontId="27" fillId="13" borderId="0" xfId="0" applyFont="1" applyFill="1" applyAlignment="1">
      <alignment horizontal="left"/>
    </xf>
    <xf numFmtId="0" fontId="27" fillId="13" borderId="10" xfId="0" applyFont="1" applyFill="1" applyBorder="1" applyAlignment="1">
      <alignment horizontal="left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/>
    </xf>
    <xf numFmtId="0" fontId="26" fillId="12" borderId="0" xfId="0" applyFont="1" applyFill="1" applyAlignment="1">
      <alignment horizontal="left"/>
    </xf>
    <xf numFmtId="0" fontId="0" fillId="0" borderId="0" xfId="0"/>
    <xf numFmtId="0" fontId="12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6" fillId="11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</cellXfs>
  <cellStyles count="2">
    <cellStyle name="Normalno" xfId="0" builtinId="0"/>
    <cellStyle name="Normalno 2 2" xfId="1" xr:uid="{89C20187-3CF9-4298-9893-B30B8C9B7E5C}"/>
  </cellStyles>
  <dxfs count="0"/>
  <tableStyles count="0" defaultTableStyle="TableStyleMedium2" defaultPivotStyle="PivotStyleLight16"/>
  <colors>
    <mruColors>
      <color rgb="FFCCCCFF"/>
      <color rgb="FF9999FF"/>
      <color rgb="FF99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3"/>
  <sheetViews>
    <sheetView tabSelected="1" workbookViewId="0">
      <selection activeCell="B1" sqref="B1:L1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68" t="s">
        <v>59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2:12" ht="15.75" customHeight="1" x14ac:dyDescent="0.25">
      <c r="B2" s="168" t="s">
        <v>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2:12" ht="6.75" customHeight="1" x14ac:dyDescent="0.25">
      <c r="B3" s="152"/>
      <c r="C3" s="152"/>
      <c r="D3" s="152"/>
      <c r="E3" s="34"/>
      <c r="F3" s="34"/>
      <c r="G3" s="34"/>
      <c r="H3" s="34"/>
      <c r="I3" s="34"/>
      <c r="J3" s="36"/>
      <c r="K3" s="36"/>
      <c r="L3" s="35"/>
    </row>
    <row r="4" spans="2:12" ht="18" customHeight="1" x14ac:dyDescent="0.25">
      <c r="B4" s="168" t="s">
        <v>45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</row>
    <row r="5" spans="2:12" ht="18" customHeigh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5"/>
    </row>
    <row r="6" spans="2:12" x14ac:dyDescent="0.25">
      <c r="B6" s="167" t="s">
        <v>46</v>
      </c>
      <c r="C6" s="167"/>
      <c r="D6" s="167"/>
      <c r="E6" s="167"/>
      <c r="F6" s="167"/>
      <c r="G6" s="39"/>
      <c r="H6" s="39"/>
      <c r="I6" s="39"/>
      <c r="J6" s="39"/>
      <c r="K6" s="40"/>
      <c r="L6" s="35"/>
    </row>
    <row r="7" spans="2:12" ht="25.5" x14ac:dyDescent="0.25">
      <c r="B7" s="156" t="s">
        <v>3</v>
      </c>
      <c r="C7" s="157"/>
      <c r="D7" s="157"/>
      <c r="E7" s="157"/>
      <c r="F7" s="158"/>
      <c r="G7" s="19" t="s">
        <v>60</v>
      </c>
      <c r="H7" s="1" t="s">
        <v>63</v>
      </c>
      <c r="I7" s="1" t="s">
        <v>61</v>
      </c>
      <c r="J7" s="19" t="s">
        <v>62</v>
      </c>
      <c r="K7" s="1" t="s">
        <v>13</v>
      </c>
      <c r="L7" s="1" t="s">
        <v>37</v>
      </c>
    </row>
    <row r="8" spans="2:12" s="22" customFormat="1" ht="11.25" x14ac:dyDescent="0.2">
      <c r="B8" s="159">
        <v>1</v>
      </c>
      <c r="C8" s="159"/>
      <c r="D8" s="159"/>
      <c r="E8" s="159"/>
      <c r="F8" s="160"/>
      <c r="G8" s="21">
        <v>2</v>
      </c>
      <c r="H8" s="20">
        <v>3</v>
      </c>
      <c r="I8" s="20">
        <v>4</v>
      </c>
      <c r="J8" s="20">
        <v>5</v>
      </c>
      <c r="K8" s="20" t="s">
        <v>15</v>
      </c>
      <c r="L8" s="20" t="s">
        <v>65</v>
      </c>
    </row>
    <row r="9" spans="2:12" x14ac:dyDescent="0.25">
      <c r="B9" s="172" t="s">
        <v>0</v>
      </c>
      <c r="C9" s="151"/>
      <c r="D9" s="151"/>
      <c r="E9" s="151"/>
      <c r="F9" s="173"/>
      <c r="G9" s="46">
        <f>G10+G11</f>
        <v>1571061.29</v>
      </c>
      <c r="H9" s="46">
        <f t="shared" ref="H9:J9" si="0">H10+H11</f>
        <v>1823351.92</v>
      </c>
      <c r="I9" s="117" t="s">
        <v>64</v>
      </c>
      <c r="J9" s="46">
        <f t="shared" si="0"/>
        <v>1678401.44</v>
      </c>
      <c r="K9" s="76">
        <f>J9/G9</f>
        <v>1.0683233370227077</v>
      </c>
      <c r="L9" s="76">
        <f>J9/H9</f>
        <v>0.92050328934855319</v>
      </c>
    </row>
    <row r="10" spans="2:12" x14ac:dyDescent="0.25">
      <c r="B10" s="161" t="s">
        <v>38</v>
      </c>
      <c r="C10" s="162"/>
      <c r="D10" s="162"/>
      <c r="E10" s="162"/>
      <c r="F10" s="171"/>
      <c r="G10" s="47">
        <v>1571061.29</v>
      </c>
      <c r="H10" s="47">
        <v>1823351.92</v>
      </c>
      <c r="I10" s="118" t="s">
        <v>64</v>
      </c>
      <c r="J10" s="47">
        <v>1678401.44</v>
      </c>
      <c r="K10" s="76">
        <f t="shared" ref="K10:K15" si="1">J10/G10</f>
        <v>1.0683233370227077</v>
      </c>
      <c r="L10" s="76">
        <f t="shared" ref="L10:L15" si="2">J10/H10</f>
        <v>0.92050328934855319</v>
      </c>
    </row>
    <row r="11" spans="2:12" x14ac:dyDescent="0.25">
      <c r="B11" s="170" t="s">
        <v>43</v>
      </c>
      <c r="C11" s="171"/>
      <c r="D11" s="171"/>
      <c r="E11" s="171"/>
      <c r="F11" s="171"/>
      <c r="G11" s="47">
        <v>0</v>
      </c>
      <c r="H11" s="47">
        <v>0</v>
      </c>
      <c r="I11" s="118" t="s">
        <v>64</v>
      </c>
      <c r="J11" s="47">
        <v>0</v>
      </c>
      <c r="K11" s="76">
        <v>0</v>
      </c>
      <c r="L11" s="76">
        <v>0</v>
      </c>
    </row>
    <row r="12" spans="2:12" x14ac:dyDescent="0.25">
      <c r="B12" s="16" t="s">
        <v>1</v>
      </c>
      <c r="C12" s="29"/>
      <c r="D12" s="29"/>
      <c r="E12" s="29"/>
      <c r="F12" s="29"/>
      <c r="G12" s="46">
        <f>G13+G14</f>
        <v>1622539.87</v>
      </c>
      <c r="H12" s="46">
        <f t="shared" ref="H12:J12" si="3">H13+H14</f>
        <v>1843685.41</v>
      </c>
      <c r="I12" s="117" t="s">
        <v>64</v>
      </c>
      <c r="J12" s="46">
        <f t="shared" si="3"/>
        <v>1821901.55</v>
      </c>
      <c r="K12" s="76">
        <f t="shared" si="1"/>
        <v>1.1228701270681256</v>
      </c>
      <c r="L12" s="76">
        <f t="shared" si="2"/>
        <v>0.9881846111696464</v>
      </c>
    </row>
    <row r="13" spans="2:12" x14ac:dyDescent="0.25">
      <c r="B13" s="169" t="s">
        <v>39</v>
      </c>
      <c r="C13" s="162"/>
      <c r="D13" s="162"/>
      <c r="E13" s="162"/>
      <c r="F13" s="162"/>
      <c r="G13" s="47">
        <v>1598177.58</v>
      </c>
      <c r="H13" s="47">
        <v>1800500.66</v>
      </c>
      <c r="I13" s="118" t="s">
        <v>64</v>
      </c>
      <c r="J13" s="47">
        <v>1784947.11</v>
      </c>
      <c r="K13" s="76">
        <f t="shared" si="1"/>
        <v>1.1168640658818403</v>
      </c>
      <c r="L13" s="76">
        <f t="shared" si="2"/>
        <v>0.99136154162809376</v>
      </c>
    </row>
    <row r="14" spans="2:12" x14ac:dyDescent="0.25">
      <c r="B14" s="170" t="s">
        <v>40</v>
      </c>
      <c r="C14" s="171"/>
      <c r="D14" s="171"/>
      <c r="E14" s="171"/>
      <c r="F14" s="171"/>
      <c r="G14" s="47">
        <v>24362.29</v>
      </c>
      <c r="H14" s="47">
        <v>43184.75</v>
      </c>
      <c r="I14" s="118" t="s">
        <v>64</v>
      </c>
      <c r="J14" s="47">
        <v>36954.44</v>
      </c>
      <c r="K14" s="76">
        <f t="shared" si="1"/>
        <v>1.516870540495167</v>
      </c>
      <c r="L14" s="76">
        <f t="shared" si="2"/>
        <v>0.85572893208829515</v>
      </c>
    </row>
    <row r="15" spans="2:12" x14ac:dyDescent="0.25">
      <c r="B15" s="150" t="s">
        <v>47</v>
      </c>
      <c r="C15" s="151"/>
      <c r="D15" s="151"/>
      <c r="E15" s="151"/>
      <c r="F15" s="151"/>
      <c r="G15" s="46">
        <f>G9-G12</f>
        <v>-51478.580000000075</v>
      </c>
      <c r="H15" s="46">
        <f t="shared" ref="H15:J15" si="4">H9-H12</f>
        <v>-20333.489999999991</v>
      </c>
      <c r="I15" s="117" t="s">
        <v>64</v>
      </c>
      <c r="J15" s="46">
        <f t="shared" si="4"/>
        <v>-143500.1100000001</v>
      </c>
      <c r="K15" s="76">
        <f t="shared" si="1"/>
        <v>2.7875693152375201</v>
      </c>
      <c r="L15" s="76">
        <f t="shared" si="2"/>
        <v>7.0573280828819929</v>
      </c>
    </row>
    <row r="16" spans="2:12" ht="18" x14ac:dyDescent="0.25">
      <c r="B16" s="34"/>
      <c r="C16" s="41"/>
      <c r="D16" s="41"/>
      <c r="E16" s="41"/>
      <c r="F16" s="41"/>
      <c r="G16" s="41"/>
      <c r="H16" s="41"/>
      <c r="I16" s="119"/>
      <c r="J16" s="42"/>
      <c r="K16" s="42"/>
      <c r="L16" s="42"/>
    </row>
    <row r="17" spans="1:43" ht="18" customHeight="1" x14ac:dyDescent="0.25">
      <c r="B17" s="167" t="s">
        <v>48</v>
      </c>
      <c r="C17" s="167"/>
      <c r="D17" s="167"/>
      <c r="E17" s="167"/>
      <c r="F17" s="167"/>
      <c r="G17" s="41"/>
      <c r="H17" s="41"/>
      <c r="I17" s="42"/>
      <c r="J17" s="42"/>
      <c r="K17" s="42"/>
      <c r="L17" s="42"/>
    </row>
    <row r="18" spans="1:43" ht="25.5" x14ac:dyDescent="0.25">
      <c r="B18" s="156" t="s">
        <v>3</v>
      </c>
      <c r="C18" s="157"/>
      <c r="D18" s="157"/>
      <c r="E18" s="157"/>
      <c r="F18" s="158"/>
      <c r="G18" s="19" t="s">
        <v>60</v>
      </c>
      <c r="H18" s="1" t="s">
        <v>63</v>
      </c>
      <c r="I18" s="1" t="s">
        <v>61</v>
      </c>
      <c r="J18" s="19" t="s">
        <v>62</v>
      </c>
      <c r="K18" s="1" t="s">
        <v>13</v>
      </c>
      <c r="L18" s="1" t="s">
        <v>37</v>
      </c>
    </row>
    <row r="19" spans="1:43" s="22" customFormat="1" x14ac:dyDescent="0.25">
      <c r="B19" s="159">
        <v>1</v>
      </c>
      <c r="C19" s="159"/>
      <c r="D19" s="159"/>
      <c r="E19" s="159"/>
      <c r="F19" s="160"/>
      <c r="G19" s="21">
        <v>2</v>
      </c>
      <c r="H19" s="20">
        <v>3</v>
      </c>
      <c r="I19" s="20">
        <v>4</v>
      </c>
      <c r="J19" s="20">
        <v>5</v>
      </c>
      <c r="K19" s="20" t="s">
        <v>15</v>
      </c>
      <c r="L19" s="20" t="s">
        <v>65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2"/>
      <c r="B20" s="161" t="s">
        <v>41</v>
      </c>
      <c r="C20" s="163"/>
      <c r="D20" s="163"/>
      <c r="E20" s="163"/>
      <c r="F20" s="164"/>
      <c r="G20" s="47">
        <v>0</v>
      </c>
      <c r="H20" s="47">
        <v>0</v>
      </c>
      <c r="I20" s="118" t="s">
        <v>64</v>
      </c>
      <c r="J20" s="47">
        <v>0</v>
      </c>
      <c r="K20" s="77">
        <v>0</v>
      </c>
      <c r="L20" s="77">
        <v>0</v>
      </c>
    </row>
    <row r="21" spans="1:43" x14ac:dyDescent="0.25">
      <c r="A21" s="22"/>
      <c r="B21" s="161" t="s">
        <v>42</v>
      </c>
      <c r="C21" s="162"/>
      <c r="D21" s="162"/>
      <c r="E21" s="162"/>
      <c r="F21" s="162"/>
      <c r="G21" s="47">
        <v>0</v>
      </c>
      <c r="H21" s="47">
        <v>0</v>
      </c>
      <c r="I21" s="118" t="s">
        <v>64</v>
      </c>
      <c r="J21" s="47">
        <v>0</v>
      </c>
      <c r="K21" s="77">
        <v>0</v>
      </c>
      <c r="L21" s="77">
        <v>0</v>
      </c>
    </row>
    <row r="22" spans="1:43" s="30" customFormat="1" ht="15" customHeight="1" x14ac:dyDescent="0.25">
      <c r="A22" s="22"/>
      <c r="B22" s="153" t="s">
        <v>44</v>
      </c>
      <c r="C22" s="154"/>
      <c r="D22" s="154"/>
      <c r="E22" s="154"/>
      <c r="F22" s="155"/>
      <c r="G22" s="46">
        <v>0</v>
      </c>
      <c r="H22" s="46">
        <v>0</v>
      </c>
      <c r="I22" s="117" t="s">
        <v>64</v>
      </c>
      <c r="J22" s="46">
        <v>0</v>
      </c>
      <c r="K22" s="77">
        <v>0</v>
      </c>
      <c r="L22" s="77"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0" customFormat="1" ht="15" customHeight="1" x14ac:dyDescent="0.25">
      <c r="A23" s="22"/>
      <c r="B23" s="153" t="s">
        <v>49</v>
      </c>
      <c r="C23" s="154"/>
      <c r="D23" s="154"/>
      <c r="E23" s="154"/>
      <c r="F23" s="155"/>
      <c r="G23" s="46">
        <v>63737.21</v>
      </c>
      <c r="H23" s="46">
        <v>0</v>
      </c>
      <c r="I23" s="117" t="s">
        <v>64</v>
      </c>
      <c r="J23" s="46">
        <v>20333.490000000002</v>
      </c>
      <c r="K23" s="77">
        <f t="shared" ref="K23:K24" si="5">J23/G23</f>
        <v>0.31902071019424921</v>
      </c>
      <c r="L23" s="77"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2"/>
      <c r="B24" s="150" t="s">
        <v>50</v>
      </c>
      <c r="C24" s="151"/>
      <c r="D24" s="151"/>
      <c r="E24" s="151"/>
      <c r="F24" s="151"/>
      <c r="G24" s="46">
        <v>51478.58</v>
      </c>
      <c r="H24" s="46">
        <v>20333.490000000002</v>
      </c>
      <c r="I24" s="117" t="s">
        <v>64</v>
      </c>
      <c r="J24" s="46">
        <v>3217.4</v>
      </c>
      <c r="K24" s="77">
        <f t="shared" si="5"/>
        <v>6.2499781462503436E-2</v>
      </c>
      <c r="L24" s="77">
        <f t="shared" ref="L24" si="6">J24/H24</f>
        <v>0.15823156772398639</v>
      </c>
    </row>
    <row r="25" spans="1:43" ht="15.75" x14ac:dyDescent="0.25">
      <c r="B25" s="43"/>
      <c r="C25" s="44"/>
      <c r="D25" s="44"/>
      <c r="E25" s="44"/>
      <c r="F25" s="44"/>
      <c r="G25" s="45"/>
      <c r="H25" s="45"/>
      <c r="I25" s="45"/>
      <c r="J25" s="45"/>
      <c r="K25" s="45"/>
      <c r="L25" s="35"/>
    </row>
    <row r="26" spans="1:43" ht="15.75" x14ac:dyDescent="0.25">
      <c r="B26" s="165" t="s">
        <v>54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5"/>
    </row>
    <row r="27" spans="1:43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25">
      <c r="B28" s="166" t="s">
        <v>55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6"/>
    </row>
    <row r="29" spans="1:43" x14ac:dyDescent="0.25">
      <c r="B29" s="166" t="s">
        <v>56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</row>
    <row r="30" spans="1:43" ht="15" customHeight="1" x14ac:dyDescent="0.25">
      <c r="B30" s="166" t="s">
        <v>57</v>
      </c>
      <c r="C30" s="166"/>
      <c r="D30" s="166"/>
      <c r="E30" s="166"/>
      <c r="F30" s="166"/>
      <c r="G30" s="166"/>
      <c r="H30" s="166"/>
      <c r="I30" s="166"/>
      <c r="J30" s="166"/>
      <c r="K30" s="166"/>
      <c r="L30" s="166"/>
    </row>
    <row r="31" spans="1:43" ht="36.75" customHeight="1" x14ac:dyDescent="0.25"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</row>
    <row r="32" spans="1:43" ht="15" customHeight="1" x14ac:dyDescent="0.25">
      <c r="B32" s="149" t="s">
        <v>58</v>
      </c>
      <c r="C32" s="149"/>
      <c r="D32" s="149"/>
      <c r="E32" s="149"/>
      <c r="F32" s="149"/>
      <c r="G32" s="149"/>
      <c r="H32" s="149"/>
      <c r="I32" s="149"/>
      <c r="J32" s="149"/>
      <c r="K32" s="149"/>
      <c r="L32" s="149"/>
    </row>
    <row r="33" spans="2:12" x14ac:dyDescent="0.25"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</row>
  </sheetData>
  <mergeCells count="26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</mergeCells>
  <pageMargins left="0.7" right="0.7" top="0.75" bottom="0.75" header="0.3" footer="0.3"/>
  <pageSetup paperSize="9" scale="6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20"/>
  <sheetViews>
    <sheetView zoomScaleNormal="100" workbookViewId="0">
      <selection activeCell="F129" sqref="F129"/>
    </sheetView>
  </sheetViews>
  <sheetFormatPr defaultRowHeight="15" x14ac:dyDescent="0.25"/>
  <cols>
    <col min="1" max="1" width="5" customWidth="1"/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66.42578125" customWidth="1"/>
    <col min="7" max="10" width="25.28515625" customWidth="1"/>
    <col min="11" max="12" width="15.7109375" customWidth="1"/>
  </cols>
  <sheetData>
    <row r="1" spans="2:13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3" ht="15.75" customHeight="1" x14ac:dyDescent="0.25">
      <c r="B2" s="180" t="s">
        <v>8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3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3" ht="18" customHeight="1" x14ac:dyDescent="0.25">
      <c r="B4" s="180" t="s">
        <v>51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2:13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3" ht="15.75" customHeight="1" x14ac:dyDescent="0.25">
      <c r="B6" s="180" t="s">
        <v>14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</row>
    <row r="7" spans="2:13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3" ht="25.5" x14ac:dyDescent="0.25">
      <c r="B8" s="186" t="s">
        <v>3</v>
      </c>
      <c r="C8" s="187"/>
      <c r="D8" s="187"/>
      <c r="E8" s="187"/>
      <c r="F8" s="188"/>
      <c r="G8" s="31" t="s">
        <v>60</v>
      </c>
      <c r="H8" s="31" t="s">
        <v>63</v>
      </c>
      <c r="I8" s="31" t="s">
        <v>61</v>
      </c>
      <c r="J8" s="31" t="s">
        <v>62</v>
      </c>
      <c r="K8" s="31" t="s">
        <v>13</v>
      </c>
      <c r="L8" s="31" t="s">
        <v>37</v>
      </c>
    </row>
    <row r="9" spans="2:13" ht="16.5" customHeight="1" x14ac:dyDescent="0.25">
      <c r="B9" s="186">
        <v>1</v>
      </c>
      <c r="C9" s="187"/>
      <c r="D9" s="187"/>
      <c r="E9" s="187"/>
      <c r="F9" s="188"/>
      <c r="G9" s="31">
        <v>2</v>
      </c>
      <c r="H9" s="31">
        <v>3</v>
      </c>
      <c r="I9" s="31">
        <v>4</v>
      </c>
      <c r="J9" s="31">
        <v>5</v>
      </c>
      <c r="K9" s="31" t="s">
        <v>15</v>
      </c>
      <c r="L9" s="31" t="s">
        <v>65</v>
      </c>
    </row>
    <row r="10" spans="2:13" x14ac:dyDescent="0.25">
      <c r="B10" s="189" t="s">
        <v>16</v>
      </c>
      <c r="C10" s="190"/>
      <c r="D10" s="190"/>
      <c r="E10" s="190"/>
      <c r="F10" s="191"/>
      <c r="G10" s="55">
        <v>1571061.2900000003</v>
      </c>
      <c r="H10" s="55">
        <v>1823351.92</v>
      </c>
      <c r="I10" s="52" t="s">
        <v>64</v>
      </c>
      <c r="J10" s="55">
        <v>1678401.44</v>
      </c>
      <c r="K10" s="56">
        <v>1.0683233370227074</v>
      </c>
      <c r="L10" s="57">
        <v>92.05</v>
      </c>
    </row>
    <row r="11" spans="2:13" x14ac:dyDescent="0.25">
      <c r="B11" s="177" t="s">
        <v>68</v>
      </c>
      <c r="C11" s="178"/>
      <c r="D11" s="178"/>
      <c r="E11" s="178"/>
      <c r="F11" s="179"/>
      <c r="G11" s="55">
        <f>G12+G18+G21+G24+G31</f>
        <v>1571061.2900000003</v>
      </c>
      <c r="H11" s="55">
        <v>1823351.92</v>
      </c>
      <c r="I11" s="52" t="s">
        <v>64</v>
      </c>
      <c r="J11" s="55">
        <v>1678401.44</v>
      </c>
      <c r="K11" s="56">
        <f t="shared" ref="K11:K34" si="0">J11/G11</f>
        <v>1.0683233370227074</v>
      </c>
      <c r="L11" s="57">
        <v>92.05</v>
      </c>
      <c r="M11" s="48"/>
    </row>
    <row r="12" spans="2:13" x14ac:dyDescent="0.25">
      <c r="B12" s="50" t="s">
        <v>69</v>
      </c>
      <c r="C12" s="51"/>
      <c r="D12" s="51"/>
      <c r="E12" s="51"/>
      <c r="F12" s="51"/>
      <c r="G12" s="55">
        <f>G13+G17</f>
        <v>1426905.9300000002</v>
      </c>
      <c r="H12" s="55">
        <v>1652084.14</v>
      </c>
      <c r="I12" s="52" t="s">
        <v>64</v>
      </c>
      <c r="J12" s="55">
        <v>1528645.29</v>
      </c>
      <c r="K12" s="56">
        <f t="shared" si="0"/>
        <v>1.0713006778239402</v>
      </c>
      <c r="L12" s="57">
        <v>92.53</v>
      </c>
      <c r="M12" s="48"/>
    </row>
    <row r="13" spans="2:13" x14ac:dyDescent="0.25">
      <c r="B13" s="51" t="s">
        <v>70</v>
      </c>
      <c r="C13" s="51"/>
      <c r="D13" s="51"/>
      <c r="E13" s="51"/>
      <c r="F13" s="51"/>
      <c r="G13" s="58">
        <f>G14+G15</f>
        <v>1400986.86</v>
      </c>
      <c r="H13" s="58" t="s">
        <v>71</v>
      </c>
      <c r="I13" s="52" t="s">
        <v>64</v>
      </c>
      <c r="J13" s="58">
        <v>1523958.69</v>
      </c>
      <c r="K13" s="56">
        <f t="shared" si="0"/>
        <v>1.0877751487262342</v>
      </c>
      <c r="L13" s="59" t="s">
        <v>71</v>
      </c>
      <c r="M13" s="48"/>
    </row>
    <row r="14" spans="2:13" x14ac:dyDescent="0.25">
      <c r="B14" s="51" t="s">
        <v>72</v>
      </c>
      <c r="C14" s="51"/>
      <c r="D14" s="51"/>
      <c r="E14" s="51"/>
      <c r="F14" s="51"/>
      <c r="G14" s="60">
        <v>1400226.49</v>
      </c>
      <c r="H14" s="58" t="s">
        <v>71</v>
      </c>
      <c r="I14" s="52" t="s">
        <v>64</v>
      </c>
      <c r="J14" s="58">
        <v>1507792.28</v>
      </c>
      <c r="K14" s="56">
        <f t="shared" si="0"/>
        <v>1.0768202792678205</v>
      </c>
      <c r="L14" s="59" t="s">
        <v>71</v>
      </c>
      <c r="M14" s="48"/>
    </row>
    <row r="15" spans="2:13" x14ac:dyDescent="0.25">
      <c r="B15" s="51" t="s">
        <v>73</v>
      </c>
      <c r="C15" s="51"/>
      <c r="D15" s="51"/>
      <c r="E15" s="51"/>
      <c r="F15" s="51"/>
      <c r="G15" s="58">
        <v>760.37</v>
      </c>
      <c r="H15" s="58" t="s">
        <v>71</v>
      </c>
      <c r="I15" s="52" t="s">
        <v>64</v>
      </c>
      <c r="J15" s="58">
        <v>16166.41</v>
      </c>
      <c r="K15" s="56">
        <f t="shared" si="0"/>
        <v>21.261241237818432</v>
      </c>
      <c r="L15" s="59" t="s">
        <v>71</v>
      </c>
      <c r="M15" s="48"/>
    </row>
    <row r="16" spans="2:13" x14ac:dyDescent="0.25">
      <c r="B16" s="51" t="s">
        <v>74</v>
      </c>
      <c r="C16" s="51"/>
      <c r="D16" s="51"/>
      <c r="E16" s="51"/>
      <c r="F16" s="51"/>
      <c r="G16" s="58">
        <f>G17</f>
        <v>25919.07</v>
      </c>
      <c r="H16" s="58" t="s">
        <v>71</v>
      </c>
      <c r="I16" s="52" t="s">
        <v>64</v>
      </c>
      <c r="J16" s="58">
        <v>4686.6000000000004</v>
      </c>
      <c r="K16" s="56">
        <f t="shared" si="0"/>
        <v>0.18081667282043687</v>
      </c>
      <c r="L16" s="59" t="s">
        <v>71</v>
      </c>
      <c r="M16" s="48"/>
    </row>
    <row r="17" spans="2:13" x14ac:dyDescent="0.25">
      <c r="B17" s="51" t="s">
        <v>75</v>
      </c>
      <c r="C17" s="51"/>
      <c r="D17" s="51"/>
      <c r="E17" s="51"/>
      <c r="F17" s="51"/>
      <c r="G17" s="58">
        <v>25919.07</v>
      </c>
      <c r="H17" s="58" t="s">
        <v>71</v>
      </c>
      <c r="I17" s="52" t="s">
        <v>64</v>
      </c>
      <c r="J17" s="58">
        <v>4686.6000000000004</v>
      </c>
      <c r="K17" s="56">
        <f t="shared" si="0"/>
        <v>0.18081667282043687</v>
      </c>
      <c r="L17" s="59" t="s">
        <v>71</v>
      </c>
      <c r="M17" s="48"/>
    </row>
    <row r="18" spans="2:13" x14ac:dyDescent="0.25">
      <c r="B18" s="177" t="s">
        <v>76</v>
      </c>
      <c r="C18" s="178"/>
      <c r="D18" s="178"/>
      <c r="E18" s="178"/>
      <c r="F18" s="179"/>
      <c r="G18" s="55">
        <f>G19</f>
        <v>59.62</v>
      </c>
      <c r="H18" s="55">
        <v>13</v>
      </c>
      <c r="I18" s="52" t="s">
        <v>64</v>
      </c>
      <c r="J18" s="55">
        <v>9.15</v>
      </c>
      <c r="K18" s="56">
        <f t="shared" si="0"/>
        <v>0.15347198926534722</v>
      </c>
      <c r="L18" s="57">
        <v>70.38</v>
      </c>
      <c r="M18" s="48"/>
    </row>
    <row r="19" spans="2:13" s="28" customFormat="1" x14ac:dyDescent="0.25">
      <c r="B19" s="51" t="s">
        <v>77</v>
      </c>
      <c r="C19" s="51"/>
      <c r="D19" s="51"/>
      <c r="E19" s="51"/>
      <c r="F19" s="51"/>
      <c r="G19" s="58">
        <f>G20</f>
        <v>59.62</v>
      </c>
      <c r="H19" s="58" t="s">
        <v>71</v>
      </c>
      <c r="I19" s="52" t="s">
        <v>64</v>
      </c>
      <c r="J19" s="58">
        <v>9.15</v>
      </c>
      <c r="K19" s="56">
        <f t="shared" si="0"/>
        <v>0.15347198926534722</v>
      </c>
      <c r="L19" s="59" t="s">
        <v>71</v>
      </c>
      <c r="M19" s="48"/>
    </row>
    <row r="20" spans="2:13" x14ac:dyDescent="0.25">
      <c r="B20" s="51" t="s">
        <v>78</v>
      </c>
      <c r="C20" s="51"/>
      <c r="D20" s="51"/>
      <c r="E20" s="51"/>
      <c r="F20" s="51"/>
      <c r="G20" s="58">
        <v>59.62</v>
      </c>
      <c r="H20" s="58" t="s">
        <v>71</v>
      </c>
      <c r="I20" s="52" t="s">
        <v>64</v>
      </c>
      <c r="J20" s="58">
        <v>9.15</v>
      </c>
      <c r="K20" s="56">
        <f t="shared" si="0"/>
        <v>0.15347198926534722</v>
      </c>
      <c r="L20" s="59" t="s">
        <v>71</v>
      </c>
      <c r="M20" s="48"/>
    </row>
    <row r="21" spans="2:13" x14ac:dyDescent="0.25">
      <c r="B21" s="50" t="s">
        <v>79</v>
      </c>
      <c r="C21" s="51"/>
      <c r="D21" s="51"/>
      <c r="E21" s="51"/>
      <c r="F21" s="51"/>
      <c r="G21" s="55">
        <f>G22</f>
        <v>7919.75</v>
      </c>
      <c r="H21" s="55">
        <v>8670</v>
      </c>
      <c r="I21" s="52" t="s">
        <v>64</v>
      </c>
      <c r="J21" s="55">
        <v>8611</v>
      </c>
      <c r="K21" s="56">
        <f t="shared" si="0"/>
        <v>1.0872817955112219</v>
      </c>
      <c r="L21" s="57">
        <v>99.32</v>
      </c>
      <c r="M21" s="48"/>
    </row>
    <row r="22" spans="2:13" x14ac:dyDescent="0.25">
      <c r="B22" s="51" t="s">
        <v>80</v>
      </c>
      <c r="C22" s="51"/>
      <c r="D22" s="51"/>
      <c r="E22" s="51"/>
      <c r="F22" s="51"/>
      <c r="G22" s="58">
        <f>G23</f>
        <v>7919.75</v>
      </c>
      <c r="H22" s="58" t="s">
        <v>71</v>
      </c>
      <c r="I22" s="52" t="s">
        <v>64</v>
      </c>
      <c r="J22" s="58">
        <v>8611</v>
      </c>
      <c r="K22" s="56">
        <f t="shared" si="0"/>
        <v>1.0872817955112219</v>
      </c>
      <c r="L22" s="59" t="s">
        <v>71</v>
      </c>
      <c r="M22" s="48"/>
    </row>
    <row r="23" spans="2:13" x14ac:dyDescent="0.25">
      <c r="B23" s="51" t="s">
        <v>81</v>
      </c>
      <c r="C23" s="51"/>
      <c r="D23" s="51"/>
      <c r="E23" s="51"/>
      <c r="F23" s="51"/>
      <c r="G23" s="58">
        <v>7919.75</v>
      </c>
      <c r="H23" s="58" t="s">
        <v>71</v>
      </c>
      <c r="I23" s="52" t="s">
        <v>64</v>
      </c>
      <c r="J23" s="58">
        <v>8611</v>
      </c>
      <c r="K23" s="56">
        <f t="shared" si="0"/>
        <v>1.0872817955112219</v>
      </c>
      <c r="L23" s="59" t="s">
        <v>71</v>
      </c>
      <c r="M23" s="48"/>
    </row>
    <row r="24" spans="2:13" x14ac:dyDescent="0.25">
      <c r="B24" s="50" t="s">
        <v>82</v>
      </c>
      <c r="C24" s="51"/>
      <c r="D24" s="51"/>
      <c r="E24" s="51"/>
      <c r="F24" s="51"/>
      <c r="G24" s="55">
        <f>G25+G28</f>
        <v>3902.04</v>
      </c>
      <c r="H24" s="55">
        <v>2058.5</v>
      </c>
      <c r="I24" s="52" t="s">
        <v>64</v>
      </c>
      <c r="J24" s="55">
        <v>2864.5</v>
      </c>
      <c r="K24" s="56">
        <f t="shared" si="0"/>
        <v>0.73410318705087596</v>
      </c>
      <c r="L24" s="57">
        <v>139.15</v>
      </c>
      <c r="M24" s="48"/>
    </row>
    <row r="25" spans="2:13" x14ac:dyDescent="0.25">
      <c r="B25" s="51" t="s">
        <v>83</v>
      </c>
      <c r="C25" s="51"/>
      <c r="D25" s="51"/>
      <c r="E25" s="51"/>
      <c r="F25" s="51"/>
      <c r="G25" s="58">
        <f>G26+G27</f>
        <v>126.4</v>
      </c>
      <c r="H25" s="58" t="s">
        <v>71</v>
      </c>
      <c r="I25" s="52" t="s">
        <v>64</v>
      </c>
      <c r="J25" s="58">
        <v>48</v>
      </c>
      <c r="K25" s="56">
        <f t="shared" si="0"/>
        <v>0.37974683544303794</v>
      </c>
      <c r="L25" s="59" t="s">
        <v>71</v>
      </c>
      <c r="M25" s="48"/>
    </row>
    <row r="26" spans="2:13" x14ac:dyDescent="0.25">
      <c r="B26" s="51" t="s">
        <v>84</v>
      </c>
      <c r="C26" s="51"/>
      <c r="D26" s="51"/>
      <c r="E26" s="51"/>
      <c r="F26" s="51"/>
      <c r="G26" s="58">
        <v>22.4</v>
      </c>
      <c r="H26" s="58" t="s">
        <v>71</v>
      </c>
      <c r="I26" s="52" t="s">
        <v>64</v>
      </c>
      <c r="J26" s="58">
        <v>0</v>
      </c>
      <c r="K26" s="56">
        <f t="shared" si="0"/>
        <v>0</v>
      </c>
      <c r="L26" s="58" t="s">
        <v>71</v>
      </c>
      <c r="M26" s="48"/>
    </row>
    <row r="27" spans="2:13" x14ac:dyDescent="0.25">
      <c r="B27" s="51" t="s">
        <v>85</v>
      </c>
      <c r="C27" s="51"/>
      <c r="D27" s="51"/>
      <c r="E27" s="51"/>
      <c r="F27" s="51"/>
      <c r="G27" s="58">
        <v>104</v>
      </c>
      <c r="H27" s="58" t="s">
        <v>71</v>
      </c>
      <c r="I27" s="52" t="s">
        <v>64</v>
      </c>
      <c r="J27" s="58">
        <v>48</v>
      </c>
      <c r="K27" s="56">
        <f t="shared" si="0"/>
        <v>0.46153846153846156</v>
      </c>
      <c r="L27" s="59" t="s">
        <v>71</v>
      </c>
      <c r="M27" s="48"/>
    </row>
    <row r="28" spans="2:13" x14ac:dyDescent="0.25">
      <c r="B28" s="51" t="s">
        <v>86</v>
      </c>
      <c r="C28" s="51"/>
      <c r="D28" s="51"/>
      <c r="E28" s="51"/>
      <c r="F28" s="51"/>
      <c r="G28" s="58">
        <f>G29+G30</f>
        <v>3775.64</v>
      </c>
      <c r="H28" s="58" t="s">
        <v>71</v>
      </c>
      <c r="I28" s="52" t="s">
        <v>64</v>
      </c>
      <c r="J28" s="58">
        <v>2816.5</v>
      </c>
      <c r="K28" s="56">
        <f t="shared" si="0"/>
        <v>0.74596624678200252</v>
      </c>
      <c r="L28" s="59" t="s">
        <v>71</v>
      </c>
      <c r="M28" s="48"/>
    </row>
    <row r="29" spans="2:13" x14ac:dyDescent="0.25">
      <c r="B29" s="174" t="s">
        <v>87</v>
      </c>
      <c r="C29" s="175"/>
      <c r="D29" s="175"/>
      <c r="E29" s="175"/>
      <c r="F29" s="176"/>
      <c r="G29" s="58">
        <v>3575.64</v>
      </c>
      <c r="H29" s="58" t="s">
        <v>71</v>
      </c>
      <c r="I29" s="52" t="s">
        <v>64</v>
      </c>
      <c r="J29" s="58">
        <v>2816.5</v>
      </c>
      <c r="K29" s="56">
        <f t="shared" si="0"/>
        <v>0.78769115459050687</v>
      </c>
      <c r="L29" s="59"/>
      <c r="M29" s="48"/>
    </row>
    <row r="30" spans="2:13" x14ac:dyDescent="0.25">
      <c r="B30" s="174" t="s">
        <v>88</v>
      </c>
      <c r="C30" s="175"/>
      <c r="D30" s="175"/>
      <c r="E30" s="175"/>
      <c r="F30" s="176"/>
      <c r="G30" s="58">
        <v>200</v>
      </c>
      <c r="H30" s="58" t="s">
        <v>71</v>
      </c>
      <c r="I30" s="52" t="s">
        <v>64</v>
      </c>
      <c r="J30" s="58">
        <v>2816.5</v>
      </c>
      <c r="K30" s="56">
        <f t="shared" si="0"/>
        <v>14.0825</v>
      </c>
      <c r="L30" s="59"/>
      <c r="M30" s="48"/>
    </row>
    <row r="31" spans="2:13" x14ac:dyDescent="0.25">
      <c r="B31" s="50" t="s">
        <v>89</v>
      </c>
      <c r="C31" s="51"/>
      <c r="D31" s="51"/>
      <c r="E31" s="51"/>
      <c r="F31" s="51"/>
      <c r="G31" s="55">
        <f>G32</f>
        <v>132273.95000000001</v>
      </c>
      <c r="H31" s="55">
        <v>160526.28</v>
      </c>
      <c r="I31" s="52" t="s">
        <v>64</v>
      </c>
      <c r="J31" s="55">
        <v>138271.5</v>
      </c>
      <c r="K31" s="56">
        <f t="shared" si="0"/>
        <v>1.0453418832657526</v>
      </c>
      <c r="L31" s="57">
        <v>86.14</v>
      </c>
      <c r="M31" s="48"/>
    </row>
    <row r="32" spans="2:13" x14ac:dyDescent="0.25">
      <c r="B32" s="51" t="s">
        <v>90</v>
      </c>
      <c r="C32" s="51"/>
      <c r="D32" s="51"/>
      <c r="E32" s="51"/>
      <c r="F32" s="51"/>
      <c r="G32" s="58">
        <f>G33+G34</f>
        <v>132273.95000000001</v>
      </c>
      <c r="H32" s="58" t="s">
        <v>71</v>
      </c>
      <c r="I32" s="52" t="s">
        <v>64</v>
      </c>
      <c r="J32" s="58">
        <v>138271.5</v>
      </c>
      <c r="K32" s="56">
        <f t="shared" si="0"/>
        <v>1.0453418832657526</v>
      </c>
      <c r="L32" s="59" t="s">
        <v>71</v>
      </c>
      <c r="M32" s="48"/>
    </row>
    <row r="33" spans="2:13" x14ac:dyDescent="0.25">
      <c r="B33" s="51" t="s">
        <v>91</v>
      </c>
      <c r="C33" s="51"/>
      <c r="D33" s="51"/>
      <c r="E33" s="51"/>
      <c r="F33" s="51"/>
      <c r="G33" s="58">
        <v>115100.55</v>
      </c>
      <c r="H33" s="58" t="s">
        <v>71</v>
      </c>
      <c r="I33" s="52" t="s">
        <v>64</v>
      </c>
      <c r="J33" s="58">
        <v>132515.97</v>
      </c>
      <c r="K33" s="56">
        <f t="shared" si="0"/>
        <v>1.1513061405875125</v>
      </c>
      <c r="L33" s="59" t="s">
        <v>71</v>
      </c>
      <c r="M33" s="48"/>
    </row>
    <row r="34" spans="2:13" x14ac:dyDescent="0.25">
      <c r="B34" s="51" t="s">
        <v>92</v>
      </c>
      <c r="C34" s="51"/>
      <c r="D34" s="51"/>
      <c r="E34" s="51"/>
      <c r="F34" s="51"/>
      <c r="G34" s="58">
        <v>17173.400000000001</v>
      </c>
      <c r="H34" s="58" t="s">
        <v>71</v>
      </c>
      <c r="I34" s="52" t="s">
        <v>64</v>
      </c>
      <c r="J34" s="58">
        <v>5755.53</v>
      </c>
      <c r="K34" s="56">
        <f t="shared" si="0"/>
        <v>0.33514213842337565</v>
      </c>
      <c r="L34" s="59" t="s">
        <v>71</v>
      </c>
      <c r="M34" s="48"/>
    </row>
    <row r="36" spans="2:13" ht="25.5" x14ac:dyDescent="0.25">
      <c r="B36" s="186" t="s">
        <v>3</v>
      </c>
      <c r="C36" s="187"/>
      <c r="D36" s="187"/>
      <c r="E36" s="187"/>
      <c r="F36" s="188"/>
      <c r="G36" s="31" t="s">
        <v>60</v>
      </c>
      <c r="H36" s="31" t="s">
        <v>63</v>
      </c>
      <c r="I36" s="31" t="s">
        <v>61</v>
      </c>
      <c r="J36" s="31" t="s">
        <v>62</v>
      </c>
      <c r="K36" s="31" t="s">
        <v>13</v>
      </c>
      <c r="L36" s="31" t="s">
        <v>37</v>
      </c>
    </row>
    <row r="37" spans="2:13" x14ac:dyDescent="0.25">
      <c r="B37" s="186">
        <v>1</v>
      </c>
      <c r="C37" s="187"/>
      <c r="D37" s="187"/>
      <c r="E37" s="187"/>
      <c r="F37" s="188"/>
      <c r="G37" s="31">
        <v>2</v>
      </c>
      <c r="H37" s="31">
        <v>3</v>
      </c>
      <c r="I37" s="31">
        <v>4</v>
      </c>
      <c r="J37" s="31">
        <v>5</v>
      </c>
      <c r="K37" s="31" t="s">
        <v>15</v>
      </c>
      <c r="L37" s="31" t="s">
        <v>65</v>
      </c>
    </row>
    <row r="38" spans="2:13" x14ac:dyDescent="0.25">
      <c r="B38" s="183" t="s">
        <v>4</v>
      </c>
      <c r="C38" s="184"/>
      <c r="D38" s="184"/>
      <c r="E38" s="184"/>
      <c r="F38" s="185"/>
      <c r="G38" s="73">
        <f>G39+G91</f>
        <v>1622539.8699999999</v>
      </c>
      <c r="H38" s="73">
        <f>H39+H91</f>
        <v>1843685.41</v>
      </c>
      <c r="I38" s="74" t="s">
        <v>64</v>
      </c>
      <c r="J38" s="75">
        <f>J39+J91</f>
        <v>1821901.55</v>
      </c>
      <c r="K38" s="56">
        <f t="shared" ref="K38:K79" si="1">J38/G38</f>
        <v>1.1228701270681256</v>
      </c>
      <c r="L38" s="57">
        <v>98.14</v>
      </c>
    </row>
    <row r="39" spans="2:13" x14ac:dyDescent="0.25">
      <c r="B39" s="177" t="s">
        <v>93</v>
      </c>
      <c r="C39" s="178"/>
      <c r="D39" s="178"/>
      <c r="E39" s="178"/>
      <c r="F39" s="179"/>
      <c r="G39" s="55">
        <f>G40+G49+G82+G85+G88</f>
        <v>1598177.5799999998</v>
      </c>
      <c r="H39" s="55">
        <v>1800500.66</v>
      </c>
      <c r="I39" s="52" t="s">
        <v>64</v>
      </c>
      <c r="J39" s="55">
        <v>1784947.11</v>
      </c>
      <c r="K39" s="56">
        <f t="shared" si="1"/>
        <v>1.1168640658818405</v>
      </c>
      <c r="L39" s="57">
        <v>99.14</v>
      </c>
    </row>
    <row r="40" spans="2:13" x14ac:dyDescent="0.25">
      <c r="B40" s="177" t="s">
        <v>94</v>
      </c>
      <c r="C40" s="178"/>
      <c r="D40" s="178"/>
      <c r="E40" s="178"/>
      <c r="F40" s="179"/>
      <c r="G40" s="55">
        <f>G41+G45+G47</f>
        <v>1382195.21</v>
      </c>
      <c r="H40" s="55">
        <v>1622281.52</v>
      </c>
      <c r="I40" s="52" t="s">
        <v>64</v>
      </c>
      <c r="J40" s="55">
        <v>1617526.34</v>
      </c>
      <c r="K40" s="56">
        <f t="shared" si="1"/>
        <v>1.1702589679789153</v>
      </c>
      <c r="L40" s="57">
        <v>99.71</v>
      </c>
    </row>
    <row r="41" spans="2:13" x14ac:dyDescent="0.25">
      <c r="B41" s="174" t="s">
        <v>95</v>
      </c>
      <c r="C41" s="175"/>
      <c r="D41" s="175"/>
      <c r="E41" s="175"/>
      <c r="F41" s="176"/>
      <c r="G41" s="58">
        <f>G42+G43+G44</f>
        <v>1147577.7</v>
      </c>
      <c r="H41" s="58" t="s">
        <v>71</v>
      </c>
      <c r="I41" s="52" t="s">
        <v>64</v>
      </c>
      <c r="J41" s="58">
        <v>1343811.74</v>
      </c>
      <c r="K41" s="56">
        <f t="shared" si="1"/>
        <v>1.1709984779244142</v>
      </c>
      <c r="L41" s="59" t="s">
        <v>71</v>
      </c>
    </row>
    <row r="42" spans="2:13" x14ac:dyDescent="0.25">
      <c r="B42" s="174" t="s">
        <v>96</v>
      </c>
      <c r="C42" s="175"/>
      <c r="D42" s="175"/>
      <c r="E42" s="175"/>
      <c r="F42" s="176"/>
      <c r="G42" s="58">
        <v>1097432.58</v>
      </c>
      <c r="H42" s="58" t="s">
        <v>71</v>
      </c>
      <c r="I42" s="52" t="s">
        <v>64</v>
      </c>
      <c r="J42" s="58">
        <v>1270659.1599999999</v>
      </c>
      <c r="K42" s="56">
        <f t="shared" si="1"/>
        <v>1.1578471271556379</v>
      </c>
      <c r="L42" s="59" t="s">
        <v>71</v>
      </c>
    </row>
    <row r="43" spans="2:13" x14ac:dyDescent="0.25">
      <c r="B43" s="174" t="s">
        <v>97</v>
      </c>
      <c r="C43" s="175"/>
      <c r="D43" s="175"/>
      <c r="E43" s="175"/>
      <c r="F43" s="176"/>
      <c r="G43" s="58">
        <v>36040.42</v>
      </c>
      <c r="H43" s="58" t="s">
        <v>71</v>
      </c>
      <c r="I43" s="52" t="s">
        <v>64</v>
      </c>
      <c r="J43" s="58">
        <v>55019.54</v>
      </c>
      <c r="K43" s="56">
        <f t="shared" si="1"/>
        <v>1.5266065156843345</v>
      </c>
      <c r="L43" s="59" t="s">
        <v>71</v>
      </c>
    </row>
    <row r="44" spans="2:13" x14ac:dyDescent="0.25">
      <c r="B44" s="71" t="s">
        <v>98</v>
      </c>
      <c r="C44" s="71"/>
      <c r="D44" s="71"/>
      <c r="E44" s="71"/>
      <c r="F44" s="71"/>
      <c r="G44" s="58">
        <v>14104.7</v>
      </c>
      <c r="H44" s="58" t="s">
        <v>71</v>
      </c>
      <c r="I44" s="52" t="s">
        <v>64</v>
      </c>
      <c r="J44" s="58">
        <v>18133.04</v>
      </c>
      <c r="K44" s="56">
        <f t="shared" si="1"/>
        <v>1.2856026714499422</v>
      </c>
      <c r="L44" s="59" t="s">
        <v>71</v>
      </c>
    </row>
    <row r="45" spans="2:13" x14ac:dyDescent="0.25">
      <c r="B45" s="71" t="s">
        <v>99</v>
      </c>
      <c r="C45" s="71"/>
      <c r="D45" s="71"/>
      <c r="E45" s="71"/>
      <c r="F45" s="71"/>
      <c r="G45" s="58">
        <f>G46</f>
        <v>47053.69</v>
      </c>
      <c r="H45" s="58" t="s">
        <v>71</v>
      </c>
      <c r="I45" s="52" t="s">
        <v>64</v>
      </c>
      <c r="J45" s="58">
        <v>54925.27</v>
      </c>
      <c r="K45" s="56">
        <f t="shared" si="1"/>
        <v>1.1672893241741507</v>
      </c>
      <c r="L45" s="59" t="s">
        <v>71</v>
      </c>
    </row>
    <row r="46" spans="2:13" x14ac:dyDescent="0.25">
      <c r="B46" s="71" t="s">
        <v>100</v>
      </c>
      <c r="C46" s="71"/>
      <c r="D46" s="71"/>
      <c r="E46" s="71"/>
      <c r="F46" s="71"/>
      <c r="G46" s="58">
        <v>47053.69</v>
      </c>
      <c r="H46" s="58" t="s">
        <v>71</v>
      </c>
      <c r="I46" s="52" t="s">
        <v>64</v>
      </c>
      <c r="J46" s="58">
        <v>54925.27</v>
      </c>
      <c r="K46" s="56">
        <f t="shared" si="1"/>
        <v>1.1672893241741507</v>
      </c>
      <c r="L46" s="59" t="s">
        <v>71</v>
      </c>
    </row>
    <row r="47" spans="2:13" x14ac:dyDescent="0.25">
      <c r="B47" s="174" t="s">
        <v>101</v>
      </c>
      <c r="C47" s="175"/>
      <c r="D47" s="175"/>
      <c r="E47" s="175"/>
      <c r="F47" s="176"/>
      <c r="G47" s="58">
        <f>G48</f>
        <v>187563.82</v>
      </c>
      <c r="H47" s="58" t="s">
        <v>71</v>
      </c>
      <c r="I47" s="52" t="s">
        <v>64</v>
      </c>
      <c r="J47" s="58">
        <v>218789.33</v>
      </c>
      <c r="K47" s="56">
        <f t="shared" si="1"/>
        <v>1.1664793881890441</v>
      </c>
      <c r="L47" s="59" t="s">
        <v>71</v>
      </c>
    </row>
    <row r="48" spans="2:13" x14ac:dyDescent="0.25">
      <c r="B48" s="71" t="s">
        <v>102</v>
      </c>
      <c r="C48" s="71"/>
      <c r="D48" s="71"/>
      <c r="E48" s="71"/>
      <c r="F48" s="71"/>
      <c r="G48" s="58">
        <v>187563.82</v>
      </c>
      <c r="H48" s="58" t="s">
        <v>71</v>
      </c>
      <c r="I48" s="52" t="s">
        <v>64</v>
      </c>
      <c r="J48" s="58">
        <v>218789.33</v>
      </c>
      <c r="K48" s="56">
        <f t="shared" si="1"/>
        <v>1.1664793881890441</v>
      </c>
      <c r="L48" s="59" t="s">
        <v>71</v>
      </c>
    </row>
    <row r="49" spans="2:12" x14ac:dyDescent="0.25">
      <c r="B49" s="177" t="s">
        <v>103</v>
      </c>
      <c r="C49" s="178"/>
      <c r="D49" s="178"/>
      <c r="E49" s="178"/>
      <c r="F49" s="179"/>
      <c r="G49" s="55">
        <f>G50+G55+G62+G72+G74</f>
        <v>214238.43999999997</v>
      </c>
      <c r="H49" s="55">
        <v>176420.04</v>
      </c>
      <c r="I49" s="52" t="s">
        <v>64</v>
      </c>
      <c r="J49" s="55">
        <v>165811.16</v>
      </c>
      <c r="K49" s="56">
        <f t="shared" si="1"/>
        <v>0.77395615838128784</v>
      </c>
      <c r="L49" s="57">
        <v>93.99</v>
      </c>
    </row>
    <row r="50" spans="2:12" x14ac:dyDescent="0.25">
      <c r="B50" s="71" t="s">
        <v>104</v>
      </c>
      <c r="C50" s="71"/>
      <c r="D50" s="71"/>
      <c r="E50" s="71"/>
      <c r="F50" s="71"/>
      <c r="G50" s="58">
        <f>G51+G52+G54+G53</f>
        <v>65589.959999999992</v>
      </c>
      <c r="H50" s="58" t="s">
        <v>71</v>
      </c>
      <c r="I50" s="52" t="s">
        <v>64</v>
      </c>
      <c r="J50" s="58">
        <v>53053.02</v>
      </c>
      <c r="K50" s="56">
        <f t="shared" si="1"/>
        <v>0.80885885583708239</v>
      </c>
      <c r="L50" s="59" t="s">
        <v>71</v>
      </c>
    </row>
    <row r="51" spans="2:12" x14ac:dyDescent="0.25">
      <c r="B51" s="174" t="s">
        <v>105</v>
      </c>
      <c r="C51" s="175"/>
      <c r="D51" s="175"/>
      <c r="E51" s="175"/>
      <c r="F51" s="176"/>
      <c r="G51" s="58">
        <v>7106.74</v>
      </c>
      <c r="H51" s="58" t="s">
        <v>71</v>
      </c>
      <c r="I51" s="52" t="s">
        <v>64</v>
      </c>
      <c r="J51" s="58">
        <v>6857.58</v>
      </c>
      <c r="K51" s="56">
        <f t="shared" si="1"/>
        <v>0.96494032425556586</v>
      </c>
      <c r="L51" s="59" t="s">
        <v>71</v>
      </c>
    </row>
    <row r="52" spans="2:12" x14ac:dyDescent="0.25">
      <c r="B52" s="71" t="s">
        <v>106</v>
      </c>
      <c r="C52" s="71"/>
      <c r="D52" s="71"/>
      <c r="E52" s="71"/>
      <c r="F52" s="71"/>
      <c r="G52" s="58">
        <v>43348.6</v>
      </c>
      <c r="H52" s="58" t="s">
        <v>71</v>
      </c>
      <c r="I52" s="52" t="s">
        <v>64</v>
      </c>
      <c r="J52" s="58">
        <v>43354.39</v>
      </c>
      <c r="K52" s="56">
        <f t="shared" si="1"/>
        <v>1.0001335683274661</v>
      </c>
      <c r="L52" s="59" t="s">
        <v>71</v>
      </c>
    </row>
    <row r="53" spans="2:12" x14ac:dyDescent="0.25">
      <c r="B53" s="71" t="s">
        <v>107</v>
      </c>
      <c r="C53" s="71"/>
      <c r="D53" s="71"/>
      <c r="E53" s="71"/>
      <c r="F53" s="71"/>
      <c r="G53" s="58">
        <v>14379.5</v>
      </c>
      <c r="H53" s="58" t="s">
        <v>71</v>
      </c>
      <c r="I53" s="52" t="s">
        <v>64</v>
      </c>
      <c r="J53" s="58">
        <v>2100.2199999999998</v>
      </c>
      <c r="K53" s="56">
        <f t="shared" si="1"/>
        <v>0.14605653882262942</v>
      </c>
      <c r="L53" s="59" t="s">
        <v>71</v>
      </c>
    </row>
    <row r="54" spans="2:12" x14ac:dyDescent="0.25">
      <c r="B54" s="71" t="s">
        <v>108</v>
      </c>
      <c r="C54" s="71"/>
      <c r="D54" s="71"/>
      <c r="E54" s="71"/>
      <c r="F54" s="71"/>
      <c r="G54" s="58">
        <v>755.12</v>
      </c>
      <c r="H54" s="58" t="s">
        <v>71</v>
      </c>
      <c r="I54" s="52" t="s">
        <v>64</v>
      </c>
      <c r="J54" s="58">
        <v>740.83</v>
      </c>
      <c r="K54" s="56">
        <f t="shared" si="1"/>
        <v>0.98107585549316667</v>
      </c>
      <c r="L54" s="59" t="s">
        <v>71</v>
      </c>
    </row>
    <row r="55" spans="2:12" x14ac:dyDescent="0.25">
      <c r="B55" s="71" t="s">
        <v>109</v>
      </c>
      <c r="C55" s="71"/>
      <c r="D55" s="71"/>
      <c r="E55" s="71"/>
      <c r="F55" s="71"/>
      <c r="G55" s="58">
        <f>G56+G57+G58+G59+G60+G61</f>
        <v>29931.37</v>
      </c>
      <c r="H55" s="58" t="s">
        <v>71</v>
      </c>
      <c r="I55" s="52" t="s">
        <v>64</v>
      </c>
      <c r="J55" s="58">
        <v>38536.6</v>
      </c>
      <c r="K55" s="56">
        <f t="shared" si="1"/>
        <v>1.2874987011954349</v>
      </c>
      <c r="L55" s="59" t="s">
        <v>71</v>
      </c>
    </row>
    <row r="56" spans="2:12" x14ac:dyDescent="0.25">
      <c r="B56" s="71" t="s">
        <v>110</v>
      </c>
      <c r="C56" s="71"/>
      <c r="D56" s="71"/>
      <c r="E56" s="71"/>
      <c r="F56" s="71"/>
      <c r="G56" s="58">
        <v>6630.32</v>
      </c>
      <c r="H56" s="58" t="s">
        <v>71</v>
      </c>
      <c r="I56" s="52" t="s">
        <v>64</v>
      </c>
      <c r="J56" s="58">
        <v>8835.2000000000007</v>
      </c>
      <c r="K56" s="56">
        <f t="shared" si="1"/>
        <v>1.33254503553373</v>
      </c>
      <c r="L56" s="59" t="s">
        <v>71</v>
      </c>
    </row>
    <row r="57" spans="2:12" x14ac:dyDescent="0.25">
      <c r="B57" s="174" t="s">
        <v>111</v>
      </c>
      <c r="C57" s="175"/>
      <c r="D57" s="175"/>
      <c r="E57" s="175"/>
      <c r="F57" s="176"/>
      <c r="G57" s="58">
        <v>4298.3</v>
      </c>
      <c r="H57" s="58" t="s">
        <v>71</v>
      </c>
      <c r="I57" s="52" t="s">
        <v>64</v>
      </c>
      <c r="J57" s="58">
        <v>8409.7900000000009</v>
      </c>
      <c r="K57" s="56">
        <f t="shared" si="1"/>
        <v>1.956538631552009</v>
      </c>
      <c r="L57" s="59" t="s">
        <v>71</v>
      </c>
    </row>
    <row r="58" spans="2:12" x14ac:dyDescent="0.25">
      <c r="B58" s="174" t="s">
        <v>112</v>
      </c>
      <c r="C58" s="175"/>
      <c r="D58" s="175"/>
      <c r="E58" s="175"/>
      <c r="F58" s="176"/>
      <c r="G58" s="58">
        <v>15399</v>
      </c>
      <c r="H58" s="58" t="s">
        <v>71</v>
      </c>
      <c r="I58" s="52" t="s">
        <v>64</v>
      </c>
      <c r="J58" s="58">
        <v>14856.73</v>
      </c>
      <c r="K58" s="56">
        <f t="shared" si="1"/>
        <v>0.964785375673745</v>
      </c>
      <c r="L58" s="59" t="s">
        <v>71</v>
      </c>
    </row>
    <row r="59" spans="2:12" x14ac:dyDescent="0.25">
      <c r="B59" s="71" t="s">
        <v>113</v>
      </c>
      <c r="C59" s="71"/>
      <c r="D59" s="71"/>
      <c r="E59" s="71"/>
      <c r="F59" s="71"/>
      <c r="G59" s="58">
        <v>2315.02</v>
      </c>
      <c r="H59" s="58" t="s">
        <v>71</v>
      </c>
      <c r="I59" s="52" t="s">
        <v>64</v>
      </c>
      <c r="J59" s="58">
        <v>3586.28</v>
      </c>
      <c r="K59" s="56">
        <f t="shared" si="1"/>
        <v>1.5491356446164612</v>
      </c>
      <c r="L59" s="59" t="s">
        <v>71</v>
      </c>
    </row>
    <row r="60" spans="2:12" x14ac:dyDescent="0.25">
      <c r="B60" s="71" t="s">
        <v>114</v>
      </c>
      <c r="C60" s="71"/>
      <c r="D60" s="71"/>
      <c r="E60" s="71"/>
      <c r="F60" s="71"/>
      <c r="G60" s="58">
        <v>1181.6400000000001</v>
      </c>
      <c r="H60" s="58" t="s">
        <v>71</v>
      </c>
      <c r="I60" s="52" t="s">
        <v>64</v>
      </c>
      <c r="J60" s="58">
        <v>1981.64</v>
      </c>
      <c r="K60" s="56">
        <f t="shared" si="1"/>
        <v>1.6770251514843777</v>
      </c>
      <c r="L60" s="59" t="s">
        <v>71</v>
      </c>
    </row>
    <row r="61" spans="2:12" x14ac:dyDescent="0.25">
      <c r="B61" s="71" t="s">
        <v>115</v>
      </c>
      <c r="C61" s="71"/>
      <c r="D61" s="71"/>
      <c r="E61" s="71"/>
      <c r="F61" s="71"/>
      <c r="G61" s="58">
        <v>107.09</v>
      </c>
      <c r="H61" s="58" t="s">
        <v>71</v>
      </c>
      <c r="I61" s="52" t="s">
        <v>64</v>
      </c>
      <c r="J61" s="58">
        <v>866.96</v>
      </c>
      <c r="K61" s="56">
        <f t="shared" si="1"/>
        <v>8.0956205061163509</v>
      </c>
      <c r="L61" s="59" t="s">
        <v>71</v>
      </c>
    </row>
    <row r="62" spans="2:12" x14ac:dyDescent="0.25">
      <c r="B62" s="174" t="s">
        <v>116</v>
      </c>
      <c r="C62" s="175"/>
      <c r="D62" s="175"/>
      <c r="E62" s="175"/>
      <c r="F62" s="176"/>
      <c r="G62" s="58">
        <f>G63+G64+G65+G66+G67+G68+G69+G70+G71</f>
        <v>51467.609999999993</v>
      </c>
      <c r="H62" s="58" t="s">
        <v>71</v>
      </c>
      <c r="I62" s="52" t="s">
        <v>64</v>
      </c>
      <c r="J62" s="58">
        <v>62984.2</v>
      </c>
      <c r="K62" s="56">
        <f t="shared" si="1"/>
        <v>1.2237638390436238</v>
      </c>
      <c r="L62" s="59" t="s">
        <v>71</v>
      </c>
    </row>
    <row r="63" spans="2:12" x14ac:dyDescent="0.25">
      <c r="B63" s="71" t="s">
        <v>117</v>
      </c>
      <c r="C63" s="71"/>
      <c r="D63" s="71"/>
      <c r="E63" s="71"/>
      <c r="F63" s="71"/>
      <c r="G63" s="58">
        <v>8818.83</v>
      </c>
      <c r="H63" s="58" t="s">
        <v>71</v>
      </c>
      <c r="I63" s="52" t="s">
        <v>64</v>
      </c>
      <c r="J63" s="58">
        <v>10439.84</v>
      </c>
      <c r="K63" s="56">
        <f t="shared" si="1"/>
        <v>1.1838123651323362</v>
      </c>
      <c r="L63" s="59" t="s">
        <v>71</v>
      </c>
    </row>
    <row r="64" spans="2:12" x14ac:dyDescent="0.25">
      <c r="B64" s="71" t="s">
        <v>118</v>
      </c>
      <c r="C64" s="71"/>
      <c r="D64" s="71"/>
      <c r="E64" s="71"/>
      <c r="F64" s="71"/>
      <c r="G64" s="58">
        <v>9404.31</v>
      </c>
      <c r="H64" s="58" t="s">
        <v>71</v>
      </c>
      <c r="I64" s="52" t="s">
        <v>64</v>
      </c>
      <c r="J64" s="58">
        <v>12303.92</v>
      </c>
      <c r="K64" s="56">
        <f t="shared" si="1"/>
        <v>1.3083277773701634</v>
      </c>
      <c r="L64" s="59" t="s">
        <v>71</v>
      </c>
    </row>
    <row r="65" spans="2:12" x14ac:dyDescent="0.25">
      <c r="B65" s="71" t="s">
        <v>119</v>
      </c>
      <c r="C65" s="71"/>
      <c r="D65" s="71"/>
      <c r="E65" s="71"/>
      <c r="F65" s="71"/>
      <c r="G65" s="58">
        <v>156.47999999999999</v>
      </c>
      <c r="H65" s="58" t="s">
        <v>71</v>
      </c>
      <c r="I65" s="52" t="s">
        <v>64</v>
      </c>
      <c r="J65" s="58">
        <v>210</v>
      </c>
      <c r="K65" s="56">
        <f t="shared" si="1"/>
        <v>1.3420245398773007</v>
      </c>
      <c r="L65" s="59" t="s">
        <v>71</v>
      </c>
    </row>
    <row r="66" spans="2:12" x14ac:dyDescent="0.25">
      <c r="B66" s="174" t="s">
        <v>120</v>
      </c>
      <c r="C66" s="175"/>
      <c r="D66" s="175"/>
      <c r="E66" s="175"/>
      <c r="F66" s="176"/>
      <c r="G66" s="58">
        <v>3887.7</v>
      </c>
      <c r="H66" s="58" t="s">
        <v>71</v>
      </c>
      <c r="I66" s="52" t="s">
        <v>64</v>
      </c>
      <c r="J66" s="58">
        <v>4278.88</v>
      </c>
      <c r="K66" s="56">
        <f t="shared" si="1"/>
        <v>1.1006199037991615</v>
      </c>
      <c r="L66" s="59" t="s">
        <v>71</v>
      </c>
    </row>
    <row r="67" spans="2:12" x14ac:dyDescent="0.25">
      <c r="B67" s="174" t="s">
        <v>121</v>
      </c>
      <c r="C67" s="175"/>
      <c r="D67" s="175"/>
      <c r="E67" s="175"/>
      <c r="F67" s="176"/>
      <c r="G67" s="58">
        <v>20079.28</v>
      </c>
      <c r="H67" s="58" t="s">
        <v>71</v>
      </c>
      <c r="I67" s="52" t="s">
        <v>64</v>
      </c>
      <c r="J67" s="58">
        <v>24477.45</v>
      </c>
      <c r="K67" s="56">
        <f t="shared" si="1"/>
        <v>1.2190402245498844</v>
      </c>
      <c r="L67" s="59" t="s">
        <v>71</v>
      </c>
    </row>
    <row r="68" spans="2:12" x14ac:dyDescent="0.25">
      <c r="B68" s="71" t="s">
        <v>122</v>
      </c>
      <c r="C68" s="71"/>
      <c r="D68" s="71"/>
      <c r="E68" s="71"/>
      <c r="F68" s="71"/>
      <c r="G68" s="58">
        <v>2686</v>
      </c>
      <c r="H68" s="58" t="s">
        <v>71</v>
      </c>
      <c r="I68" s="52" t="s">
        <v>64</v>
      </c>
      <c r="J68" s="58">
        <v>3559.96</v>
      </c>
      <c r="K68" s="56">
        <f t="shared" si="1"/>
        <v>1.3253760238272525</v>
      </c>
      <c r="L68" s="59" t="s">
        <v>71</v>
      </c>
    </row>
    <row r="69" spans="2:12" x14ac:dyDescent="0.25">
      <c r="B69" s="71" t="s">
        <v>123</v>
      </c>
      <c r="C69" s="71"/>
      <c r="D69" s="71"/>
      <c r="E69" s="71"/>
      <c r="F69" s="71"/>
      <c r="G69" s="58">
        <v>4696.49</v>
      </c>
      <c r="H69" s="58" t="s">
        <v>71</v>
      </c>
      <c r="I69" s="52" t="s">
        <v>64</v>
      </c>
      <c r="J69" s="58">
        <v>6099.3</v>
      </c>
      <c r="K69" s="56">
        <f t="shared" si="1"/>
        <v>1.2986932794491206</v>
      </c>
      <c r="L69" s="59" t="s">
        <v>71</v>
      </c>
    </row>
    <row r="70" spans="2:12" x14ac:dyDescent="0.25">
      <c r="B70" s="174" t="s">
        <v>124</v>
      </c>
      <c r="C70" s="175"/>
      <c r="D70" s="175"/>
      <c r="E70" s="175"/>
      <c r="F70" s="176"/>
      <c r="G70" s="58">
        <v>1394.59</v>
      </c>
      <c r="H70" s="58" t="s">
        <v>71</v>
      </c>
      <c r="I70" s="52" t="s">
        <v>64</v>
      </c>
      <c r="J70" s="58">
        <v>1452.1</v>
      </c>
      <c r="K70" s="56">
        <f t="shared" si="1"/>
        <v>1.0412379265590603</v>
      </c>
      <c r="L70" s="59" t="s">
        <v>71</v>
      </c>
    </row>
    <row r="71" spans="2:12" x14ac:dyDescent="0.25">
      <c r="B71" s="174" t="s">
        <v>125</v>
      </c>
      <c r="C71" s="175"/>
      <c r="D71" s="175"/>
      <c r="E71" s="175"/>
      <c r="F71" s="176"/>
      <c r="G71" s="58">
        <v>343.93</v>
      </c>
      <c r="H71" s="58" t="s">
        <v>71</v>
      </c>
      <c r="I71" s="52" t="s">
        <v>64</v>
      </c>
      <c r="J71" s="58">
        <v>162.75</v>
      </c>
      <c r="K71" s="56">
        <f t="shared" si="1"/>
        <v>0.47320675718896288</v>
      </c>
      <c r="L71" s="59" t="s">
        <v>71</v>
      </c>
    </row>
    <row r="72" spans="2:12" x14ac:dyDescent="0.25">
      <c r="B72" s="71" t="s">
        <v>126</v>
      </c>
      <c r="C72" s="71"/>
      <c r="D72" s="71"/>
      <c r="E72" s="71"/>
      <c r="F72" s="71"/>
      <c r="G72" s="58">
        <f>G73</f>
        <v>51872.72</v>
      </c>
      <c r="H72" s="58" t="s">
        <v>71</v>
      </c>
      <c r="I72" s="52" t="s">
        <v>64</v>
      </c>
      <c r="J72" s="58">
        <v>0</v>
      </c>
      <c r="K72" s="56">
        <f t="shared" si="1"/>
        <v>0</v>
      </c>
      <c r="L72" s="59" t="s">
        <v>71</v>
      </c>
    </row>
    <row r="73" spans="2:12" x14ac:dyDescent="0.25">
      <c r="B73" s="71" t="s">
        <v>127</v>
      </c>
      <c r="C73" s="71"/>
      <c r="D73" s="71"/>
      <c r="E73" s="71"/>
      <c r="F73" s="71"/>
      <c r="G73" s="58">
        <v>51872.72</v>
      </c>
      <c r="H73" s="58" t="s">
        <v>71</v>
      </c>
      <c r="I73" s="52" t="s">
        <v>64</v>
      </c>
      <c r="J73" s="58">
        <v>0</v>
      </c>
      <c r="K73" s="56">
        <f t="shared" si="1"/>
        <v>0</v>
      </c>
      <c r="L73" s="59" t="s">
        <v>71</v>
      </c>
    </row>
    <row r="74" spans="2:12" x14ac:dyDescent="0.25">
      <c r="B74" s="71" t="s">
        <v>128</v>
      </c>
      <c r="C74" s="71"/>
      <c r="D74" s="71"/>
      <c r="E74" s="71"/>
      <c r="F74" s="71"/>
      <c r="G74" s="58">
        <f>G75+G76+G77+G78+G79+G80+G81</f>
        <v>15376.779999999999</v>
      </c>
      <c r="H74" s="58" t="s">
        <v>71</v>
      </c>
      <c r="I74" s="52" t="s">
        <v>64</v>
      </c>
      <c r="J74" s="58">
        <v>11237.34</v>
      </c>
      <c r="K74" s="56">
        <f t="shared" si="1"/>
        <v>0.73079929608149441</v>
      </c>
      <c r="L74" s="59" t="s">
        <v>71</v>
      </c>
    </row>
    <row r="75" spans="2:12" x14ac:dyDescent="0.25">
      <c r="B75" s="71" t="s">
        <v>129</v>
      </c>
      <c r="C75" s="71"/>
      <c r="D75" s="71"/>
      <c r="E75" s="71"/>
      <c r="F75" s="71"/>
      <c r="G75" s="58">
        <v>1592</v>
      </c>
      <c r="H75" s="58" t="s">
        <v>71</v>
      </c>
      <c r="I75" s="52" t="s">
        <v>64</v>
      </c>
      <c r="J75" s="58">
        <v>2992.07</v>
      </c>
      <c r="K75" s="56">
        <f t="shared" si="1"/>
        <v>1.8794409547738695</v>
      </c>
      <c r="L75" s="59" t="s">
        <v>71</v>
      </c>
    </row>
    <row r="76" spans="2:12" x14ac:dyDescent="0.25">
      <c r="B76" s="174" t="s">
        <v>130</v>
      </c>
      <c r="C76" s="175"/>
      <c r="D76" s="175"/>
      <c r="E76" s="175"/>
      <c r="F76" s="176"/>
      <c r="G76" s="58">
        <v>2966.09</v>
      </c>
      <c r="H76" s="58" t="s">
        <v>71</v>
      </c>
      <c r="I76" s="52" t="s">
        <v>64</v>
      </c>
      <c r="J76" s="58">
        <v>2992.07</v>
      </c>
      <c r="K76" s="56">
        <f t="shared" si="1"/>
        <v>1.0087590059640807</v>
      </c>
      <c r="L76" s="59" t="s">
        <v>71</v>
      </c>
    </row>
    <row r="77" spans="2:12" x14ac:dyDescent="0.25">
      <c r="B77" s="174" t="s">
        <v>131</v>
      </c>
      <c r="C77" s="175"/>
      <c r="D77" s="175"/>
      <c r="E77" s="175"/>
      <c r="F77" s="176"/>
      <c r="G77" s="58">
        <v>587.53</v>
      </c>
      <c r="H77" s="58" t="s">
        <v>71</v>
      </c>
      <c r="I77" s="52" t="s">
        <v>64</v>
      </c>
      <c r="J77" s="58">
        <v>331.97</v>
      </c>
      <c r="K77" s="56">
        <f t="shared" si="1"/>
        <v>0.56502646673361367</v>
      </c>
      <c r="L77" s="59" t="s">
        <v>71</v>
      </c>
    </row>
    <row r="78" spans="2:12" x14ac:dyDescent="0.25">
      <c r="B78" s="174" t="s">
        <v>132</v>
      </c>
      <c r="C78" s="175"/>
      <c r="D78" s="175"/>
      <c r="E78" s="175"/>
      <c r="F78" s="176"/>
      <c r="G78" s="58">
        <v>60</v>
      </c>
      <c r="H78" s="58" t="s">
        <v>71</v>
      </c>
      <c r="I78" s="52" t="s">
        <v>64</v>
      </c>
      <c r="J78" s="58">
        <v>65</v>
      </c>
      <c r="K78" s="56">
        <f t="shared" si="1"/>
        <v>1.0833333333333333</v>
      </c>
      <c r="L78" s="59" t="s">
        <v>71</v>
      </c>
    </row>
    <row r="79" spans="2:12" x14ac:dyDescent="0.25">
      <c r="B79" s="174" t="s">
        <v>133</v>
      </c>
      <c r="C79" s="175"/>
      <c r="D79" s="175"/>
      <c r="E79" s="175"/>
      <c r="F79" s="176"/>
      <c r="G79" s="58">
        <v>3976</v>
      </c>
      <c r="H79" s="58" t="s">
        <v>71</v>
      </c>
      <c r="I79" s="52" t="s">
        <v>64</v>
      </c>
      <c r="J79" s="58">
        <v>5025.18</v>
      </c>
      <c r="K79" s="56">
        <f t="shared" si="1"/>
        <v>1.2638782696177062</v>
      </c>
      <c r="L79" s="59" t="s">
        <v>71</v>
      </c>
    </row>
    <row r="80" spans="2:12" x14ac:dyDescent="0.25">
      <c r="B80" s="71" t="s">
        <v>134</v>
      </c>
      <c r="C80" s="71"/>
      <c r="D80" s="71"/>
      <c r="E80" s="71"/>
      <c r="F80" s="71"/>
      <c r="G80" s="58">
        <v>0</v>
      </c>
      <c r="H80" s="58" t="s">
        <v>71</v>
      </c>
      <c r="I80" s="52" t="s">
        <v>64</v>
      </c>
      <c r="J80" s="58">
        <v>594.88</v>
      </c>
      <c r="K80" s="56">
        <v>0</v>
      </c>
      <c r="L80" s="59" t="s">
        <v>71</v>
      </c>
    </row>
    <row r="81" spans="2:12" x14ac:dyDescent="0.25">
      <c r="B81" s="71" t="s">
        <v>135</v>
      </c>
      <c r="C81" s="71"/>
      <c r="D81" s="71"/>
      <c r="E81" s="71"/>
      <c r="F81" s="71"/>
      <c r="G81" s="58">
        <v>6195.16</v>
      </c>
      <c r="H81" s="58" t="s">
        <v>71</v>
      </c>
      <c r="I81" s="52" t="s">
        <v>64</v>
      </c>
      <c r="J81" s="58">
        <v>2228.2399999999998</v>
      </c>
      <c r="K81" s="56">
        <f>J81/G81</f>
        <v>0.3596743264096488</v>
      </c>
      <c r="L81" s="59" t="s">
        <v>71</v>
      </c>
    </row>
    <row r="82" spans="2:12" x14ac:dyDescent="0.25">
      <c r="B82" s="177" t="s">
        <v>136</v>
      </c>
      <c r="C82" s="178"/>
      <c r="D82" s="178"/>
      <c r="E82" s="178"/>
      <c r="F82" s="179"/>
      <c r="G82" s="55">
        <f>G83</f>
        <v>1305.49</v>
      </c>
      <c r="H82" s="55">
        <v>561.30999999999995</v>
      </c>
      <c r="I82" s="52" t="s">
        <v>64</v>
      </c>
      <c r="J82" s="55">
        <v>561.30999999999995</v>
      </c>
      <c r="K82" s="56">
        <f>J82/G82</f>
        <v>0.42996116400738416</v>
      </c>
      <c r="L82" s="57">
        <v>100</v>
      </c>
    </row>
    <row r="83" spans="2:12" x14ac:dyDescent="0.25">
      <c r="B83" s="174" t="s">
        <v>137</v>
      </c>
      <c r="C83" s="175"/>
      <c r="D83" s="175"/>
      <c r="E83" s="175"/>
      <c r="F83" s="176"/>
      <c r="G83" s="58">
        <f>G84</f>
        <v>1305.49</v>
      </c>
      <c r="H83" s="58" t="s">
        <v>71</v>
      </c>
      <c r="I83" s="52" t="s">
        <v>64</v>
      </c>
      <c r="J83" s="58">
        <v>561.30999999999995</v>
      </c>
      <c r="K83" s="56">
        <f>J83/G83</f>
        <v>0.42996116400738416</v>
      </c>
      <c r="L83" s="59" t="s">
        <v>71</v>
      </c>
    </row>
    <row r="84" spans="2:12" x14ac:dyDescent="0.25">
      <c r="B84" s="71" t="s">
        <v>138</v>
      </c>
      <c r="C84" s="71"/>
      <c r="D84" s="71"/>
      <c r="E84" s="71"/>
      <c r="F84" s="71"/>
      <c r="G84" s="58">
        <v>1305.49</v>
      </c>
      <c r="H84" s="58" t="s">
        <v>71</v>
      </c>
      <c r="I84" s="52" t="s">
        <v>64</v>
      </c>
      <c r="J84" s="58">
        <v>561.30999999999995</v>
      </c>
      <c r="K84" s="56">
        <f>J84/G84</f>
        <v>0.42996116400738416</v>
      </c>
      <c r="L84" s="59" t="s">
        <v>71</v>
      </c>
    </row>
    <row r="85" spans="2:12" x14ac:dyDescent="0.25">
      <c r="B85" s="72" t="s">
        <v>139</v>
      </c>
      <c r="C85" s="71"/>
      <c r="D85" s="71"/>
      <c r="E85" s="71"/>
      <c r="F85" s="71"/>
      <c r="G85" s="55">
        <v>0</v>
      </c>
      <c r="H85" s="55">
        <v>930</v>
      </c>
      <c r="I85" s="52" t="s">
        <v>64</v>
      </c>
      <c r="J85" s="55">
        <v>740.51</v>
      </c>
      <c r="K85" s="56">
        <v>0</v>
      </c>
      <c r="L85" s="57">
        <v>79.62</v>
      </c>
    </row>
    <row r="86" spans="2:12" x14ac:dyDescent="0.25">
      <c r="B86" s="71" t="s">
        <v>140</v>
      </c>
      <c r="C86" s="71"/>
      <c r="D86" s="71"/>
      <c r="E86" s="71"/>
      <c r="F86" s="71"/>
      <c r="G86" s="58">
        <v>0</v>
      </c>
      <c r="H86" s="58" t="s">
        <v>71</v>
      </c>
      <c r="I86" s="52" t="s">
        <v>64</v>
      </c>
      <c r="J86" s="58">
        <v>740.51</v>
      </c>
      <c r="K86" s="56">
        <v>0</v>
      </c>
      <c r="L86" s="59" t="s">
        <v>71</v>
      </c>
    </row>
    <row r="87" spans="2:12" x14ac:dyDescent="0.25">
      <c r="B87" s="71" t="s">
        <v>141</v>
      </c>
      <c r="C87" s="71"/>
      <c r="D87" s="71"/>
      <c r="E87" s="71"/>
      <c r="F87" s="71"/>
      <c r="G87" s="58">
        <v>0</v>
      </c>
      <c r="H87" s="58" t="s">
        <v>71</v>
      </c>
      <c r="I87" s="52" t="s">
        <v>64</v>
      </c>
      <c r="J87" s="58">
        <v>740.51</v>
      </c>
      <c r="K87" s="56">
        <v>0</v>
      </c>
      <c r="L87" s="59" t="s">
        <v>71</v>
      </c>
    </row>
    <row r="88" spans="2:12" x14ac:dyDescent="0.25">
      <c r="B88" s="72" t="s">
        <v>142</v>
      </c>
      <c r="C88" s="71"/>
      <c r="D88" s="71"/>
      <c r="E88" s="71"/>
      <c r="F88" s="71"/>
      <c r="G88" s="55">
        <f>G89</f>
        <v>438.44</v>
      </c>
      <c r="H88" s="55">
        <v>307.79000000000002</v>
      </c>
      <c r="I88" s="52" t="s">
        <v>64</v>
      </c>
      <c r="J88" s="55">
        <v>307.79000000000002</v>
      </c>
      <c r="K88" s="56">
        <f t="shared" ref="K88:K99" si="2">J88/G88</f>
        <v>0.70201167776662721</v>
      </c>
      <c r="L88" s="57">
        <v>100</v>
      </c>
    </row>
    <row r="89" spans="2:12" x14ac:dyDescent="0.25">
      <c r="B89" s="174" t="s">
        <v>143</v>
      </c>
      <c r="C89" s="175"/>
      <c r="D89" s="175"/>
      <c r="E89" s="175"/>
      <c r="F89" s="176"/>
      <c r="G89" s="58">
        <f>G90</f>
        <v>438.44</v>
      </c>
      <c r="H89" s="58" t="s">
        <v>71</v>
      </c>
      <c r="I89" s="52" t="s">
        <v>64</v>
      </c>
      <c r="J89" s="58">
        <v>307.79000000000002</v>
      </c>
      <c r="K89" s="56">
        <f t="shared" si="2"/>
        <v>0.70201167776662721</v>
      </c>
      <c r="L89" s="59" t="s">
        <v>71</v>
      </c>
    </row>
    <row r="90" spans="2:12" x14ac:dyDescent="0.25">
      <c r="B90" s="174" t="s">
        <v>144</v>
      </c>
      <c r="C90" s="175"/>
      <c r="D90" s="175"/>
      <c r="E90" s="175"/>
      <c r="F90" s="176"/>
      <c r="G90" s="58">
        <v>438.44</v>
      </c>
      <c r="H90" s="58" t="s">
        <v>71</v>
      </c>
      <c r="I90" s="52" t="s">
        <v>64</v>
      </c>
      <c r="J90" s="58">
        <v>307.79000000000002</v>
      </c>
      <c r="K90" s="56">
        <f t="shared" si="2"/>
        <v>0.70201167776662721</v>
      </c>
      <c r="L90" s="59" t="s">
        <v>71</v>
      </c>
    </row>
    <row r="91" spans="2:12" x14ac:dyDescent="0.25">
      <c r="B91" s="72" t="s">
        <v>145</v>
      </c>
      <c r="C91" s="71"/>
      <c r="D91" s="71"/>
      <c r="E91" s="71"/>
      <c r="F91" s="71"/>
      <c r="G91" s="55">
        <f>G92</f>
        <v>24362.29</v>
      </c>
      <c r="H91" s="55">
        <v>43184.75</v>
      </c>
      <c r="I91" s="52" t="s">
        <v>64</v>
      </c>
      <c r="J91" s="55">
        <v>36954.44</v>
      </c>
      <c r="K91" s="56">
        <f t="shared" si="2"/>
        <v>1.516870540495167</v>
      </c>
      <c r="L91" s="57">
        <v>85.57</v>
      </c>
    </row>
    <row r="92" spans="2:12" x14ac:dyDescent="0.25">
      <c r="B92" s="72" t="s">
        <v>146</v>
      </c>
      <c r="C92" s="71"/>
      <c r="D92" s="71"/>
      <c r="E92" s="71"/>
      <c r="F92" s="71"/>
      <c r="G92" s="55">
        <f>G93+G98</f>
        <v>24362.29</v>
      </c>
      <c r="H92" s="55">
        <v>43184.75</v>
      </c>
      <c r="I92" s="52" t="s">
        <v>64</v>
      </c>
      <c r="J92" s="55">
        <v>36954.44</v>
      </c>
      <c r="K92" s="56">
        <f t="shared" si="2"/>
        <v>1.516870540495167</v>
      </c>
      <c r="L92" s="57">
        <v>85.57</v>
      </c>
    </row>
    <row r="93" spans="2:12" x14ac:dyDescent="0.25">
      <c r="B93" s="174" t="s">
        <v>147</v>
      </c>
      <c r="C93" s="175"/>
      <c r="D93" s="175"/>
      <c r="E93" s="175"/>
      <c r="F93" s="176"/>
      <c r="G93" s="58">
        <f>G94+G95+G96+G97</f>
        <v>23726.23</v>
      </c>
      <c r="H93" s="58" t="s">
        <v>71</v>
      </c>
      <c r="I93" s="52" t="s">
        <v>64</v>
      </c>
      <c r="J93" s="58">
        <v>36639.03</v>
      </c>
      <c r="K93" s="56">
        <f t="shared" si="2"/>
        <v>1.5442415419558859</v>
      </c>
      <c r="L93" s="59" t="s">
        <v>71</v>
      </c>
    </row>
    <row r="94" spans="2:12" x14ac:dyDescent="0.25">
      <c r="B94" s="71" t="s">
        <v>148</v>
      </c>
      <c r="C94" s="71"/>
      <c r="D94" s="71"/>
      <c r="E94" s="71"/>
      <c r="F94" s="71"/>
      <c r="G94" s="58">
        <v>13809</v>
      </c>
      <c r="H94" s="58" t="s">
        <v>71</v>
      </c>
      <c r="I94" s="52" t="s">
        <v>64</v>
      </c>
      <c r="J94" s="58">
        <v>1018</v>
      </c>
      <c r="K94" s="56">
        <f t="shared" si="2"/>
        <v>7.3720037656600762E-2</v>
      </c>
      <c r="L94" s="59" t="s">
        <v>71</v>
      </c>
    </row>
    <row r="95" spans="2:12" x14ac:dyDescent="0.25">
      <c r="B95" s="174" t="s">
        <v>149</v>
      </c>
      <c r="C95" s="175"/>
      <c r="D95" s="175"/>
      <c r="E95" s="175"/>
      <c r="F95" s="176"/>
      <c r="G95" s="58">
        <v>5</v>
      </c>
      <c r="H95" s="58" t="s">
        <v>71</v>
      </c>
      <c r="I95" s="52" t="s">
        <v>64</v>
      </c>
      <c r="J95" s="58">
        <v>5068</v>
      </c>
      <c r="K95" s="56">
        <f t="shared" si="2"/>
        <v>1013.6</v>
      </c>
      <c r="L95" s="59" t="s">
        <v>71</v>
      </c>
    </row>
    <row r="96" spans="2:12" x14ac:dyDescent="0.25">
      <c r="B96" s="71" t="s">
        <v>150</v>
      </c>
      <c r="C96" s="71"/>
      <c r="D96" s="71"/>
      <c r="E96" s="71"/>
      <c r="F96" s="71"/>
      <c r="G96" s="58">
        <v>2986.5</v>
      </c>
      <c r="H96" s="58" t="s">
        <v>71</v>
      </c>
      <c r="I96" s="52" t="s">
        <v>64</v>
      </c>
      <c r="J96" s="58">
        <v>8170.21</v>
      </c>
      <c r="K96" s="56">
        <f t="shared" si="2"/>
        <v>2.7357140465427761</v>
      </c>
      <c r="L96" s="59" t="s">
        <v>71</v>
      </c>
    </row>
    <row r="97" spans="2:12" x14ac:dyDescent="0.25">
      <c r="B97" s="71" t="s">
        <v>151</v>
      </c>
      <c r="C97" s="71"/>
      <c r="D97" s="71"/>
      <c r="E97" s="71"/>
      <c r="F97" s="71"/>
      <c r="G97" s="58">
        <v>6925.73</v>
      </c>
      <c r="H97" s="58" t="s">
        <v>71</v>
      </c>
      <c r="I97" s="52" t="s">
        <v>64</v>
      </c>
      <c r="J97" s="58">
        <v>22382.82</v>
      </c>
      <c r="K97" s="56">
        <f t="shared" si="2"/>
        <v>3.2318354888221172</v>
      </c>
      <c r="L97" s="59" t="s">
        <v>71</v>
      </c>
    </row>
    <row r="98" spans="2:12" x14ac:dyDescent="0.25">
      <c r="B98" s="71" t="s">
        <v>152</v>
      </c>
      <c r="C98" s="71"/>
      <c r="D98" s="71"/>
      <c r="E98" s="71"/>
      <c r="F98" s="71"/>
      <c r="G98" s="58">
        <f>G99</f>
        <v>636.05999999999995</v>
      </c>
      <c r="H98" s="58" t="s">
        <v>71</v>
      </c>
      <c r="I98" s="52" t="s">
        <v>64</v>
      </c>
      <c r="J98" s="58">
        <v>315.41000000000003</v>
      </c>
      <c r="K98" s="56">
        <f t="shared" si="2"/>
        <v>0.49588089173977307</v>
      </c>
      <c r="L98" s="59" t="s">
        <v>71</v>
      </c>
    </row>
    <row r="99" spans="2:12" x14ac:dyDescent="0.25">
      <c r="B99" s="174" t="s">
        <v>153</v>
      </c>
      <c r="C99" s="175"/>
      <c r="D99" s="175"/>
      <c r="E99" s="175"/>
      <c r="F99" s="176"/>
      <c r="G99" s="58">
        <v>636.05999999999995</v>
      </c>
      <c r="H99" s="58" t="s">
        <v>71</v>
      </c>
      <c r="I99" s="52" t="s">
        <v>64</v>
      </c>
      <c r="J99" s="58">
        <v>315.41000000000003</v>
      </c>
      <c r="K99" s="56">
        <f t="shared" si="2"/>
        <v>0.49588089173977307</v>
      </c>
      <c r="L99" s="59" t="s">
        <v>71</v>
      </c>
    </row>
    <row r="100" spans="2:12" x14ac:dyDescent="0.25">
      <c r="B100" s="49" t="s">
        <v>71</v>
      </c>
      <c r="C100" s="48"/>
      <c r="D100" s="48"/>
      <c r="E100" s="48"/>
      <c r="F100" s="48"/>
      <c r="G100" s="49" t="s">
        <v>71</v>
      </c>
      <c r="H100" s="49" t="s">
        <v>71</v>
      </c>
      <c r="I100" s="48"/>
      <c r="J100" s="49" t="s">
        <v>71</v>
      </c>
      <c r="K100" s="49" t="s">
        <v>71</v>
      </c>
      <c r="L100" s="49" t="s">
        <v>71</v>
      </c>
    </row>
    <row r="101" spans="2:12" x14ac:dyDescent="0.25">
      <c r="B101" s="181" t="s">
        <v>154</v>
      </c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</row>
    <row r="102" spans="2:12" x14ac:dyDescent="0.25">
      <c r="B102" s="64" t="s">
        <v>155</v>
      </c>
      <c r="C102" s="64"/>
      <c r="D102" s="64"/>
      <c r="E102" s="64"/>
      <c r="F102" s="64"/>
      <c r="G102" s="67">
        <v>64220.18</v>
      </c>
      <c r="H102" s="67">
        <v>0</v>
      </c>
      <c r="I102" s="69" t="s">
        <v>64</v>
      </c>
      <c r="J102" s="67">
        <f>J103</f>
        <v>18737.13</v>
      </c>
      <c r="K102" s="70">
        <f>J102/G102</f>
        <v>0.29176389726718299</v>
      </c>
      <c r="L102" s="70">
        <v>0</v>
      </c>
    </row>
    <row r="103" spans="2:12" x14ac:dyDescent="0.25">
      <c r="B103" s="64" t="s">
        <v>156</v>
      </c>
      <c r="C103" s="64"/>
      <c r="D103" s="64"/>
      <c r="E103" s="64"/>
      <c r="F103" s="64"/>
      <c r="G103" s="67">
        <f>G104+G106+G107+G108+G109+G110</f>
        <v>64220.19999999999</v>
      </c>
      <c r="H103" s="67">
        <v>0</v>
      </c>
      <c r="I103" s="69" t="s">
        <v>64</v>
      </c>
      <c r="J103" s="67">
        <f>SUM(J104:J110)</f>
        <v>18737.13</v>
      </c>
      <c r="K103" s="70">
        <f>J103/G103</f>
        <v>0.29176380640359267</v>
      </c>
      <c r="L103" s="70">
        <v>0</v>
      </c>
    </row>
    <row r="104" spans="2:12" x14ac:dyDescent="0.25">
      <c r="B104" s="63" t="s">
        <v>157</v>
      </c>
      <c r="C104" s="63"/>
      <c r="D104" s="63"/>
      <c r="E104" s="63"/>
      <c r="F104" s="63"/>
      <c r="G104" s="65">
        <v>0</v>
      </c>
      <c r="H104" s="65">
        <v>0</v>
      </c>
      <c r="I104" s="69" t="s">
        <v>64</v>
      </c>
      <c r="J104" s="68">
        <v>0</v>
      </c>
      <c r="K104" s="70">
        <v>0</v>
      </c>
      <c r="L104" s="70">
        <v>0</v>
      </c>
    </row>
    <row r="105" spans="2:12" x14ac:dyDescent="0.25">
      <c r="B105" s="63" t="s">
        <v>158</v>
      </c>
      <c r="C105" s="63"/>
      <c r="D105" s="63"/>
      <c r="E105" s="63"/>
      <c r="F105" s="63"/>
      <c r="G105" s="65">
        <v>0</v>
      </c>
      <c r="H105" s="65">
        <v>0</v>
      </c>
      <c r="I105" s="69" t="s">
        <v>64</v>
      </c>
      <c r="J105" s="68">
        <v>0</v>
      </c>
      <c r="K105" s="70">
        <v>0</v>
      </c>
      <c r="L105" s="70">
        <v>0</v>
      </c>
    </row>
    <row r="106" spans="2:12" x14ac:dyDescent="0.25">
      <c r="B106" s="63" t="s">
        <v>159</v>
      </c>
      <c r="C106" s="63"/>
      <c r="D106" s="63"/>
      <c r="E106" s="63"/>
      <c r="F106" s="63"/>
      <c r="G106" s="65">
        <v>18610.689999999999</v>
      </c>
      <c r="H106" s="65">
        <v>0</v>
      </c>
      <c r="I106" s="69" t="s">
        <v>64</v>
      </c>
      <c r="J106" s="68">
        <v>1208</v>
      </c>
      <c r="K106" s="70">
        <f>J106/G106</f>
        <v>6.4908931372238216E-2</v>
      </c>
      <c r="L106" s="70">
        <v>0</v>
      </c>
    </row>
    <row r="107" spans="2:12" x14ac:dyDescent="0.25">
      <c r="B107" s="63" t="s">
        <v>160</v>
      </c>
      <c r="C107" s="63"/>
      <c r="D107" s="63"/>
      <c r="E107" s="63"/>
      <c r="F107" s="63"/>
      <c r="G107" s="65">
        <v>399.14</v>
      </c>
      <c r="H107" s="65">
        <v>0</v>
      </c>
      <c r="I107" s="69" t="s">
        <v>64</v>
      </c>
      <c r="J107" s="68">
        <v>46.9</v>
      </c>
      <c r="K107" s="70">
        <f>J107/G107</f>
        <v>0.11750263065591021</v>
      </c>
      <c r="L107" s="70">
        <v>0</v>
      </c>
    </row>
    <row r="108" spans="2:12" x14ac:dyDescent="0.25">
      <c r="B108" s="63" t="s">
        <v>161</v>
      </c>
      <c r="C108" s="63"/>
      <c r="D108" s="63"/>
      <c r="E108" s="63"/>
      <c r="F108" s="63"/>
      <c r="G108" s="65">
        <v>0</v>
      </c>
      <c r="H108" s="65">
        <v>0</v>
      </c>
      <c r="I108" s="69" t="s">
        <v>64</v>
      </c>
      <c r="J108" s="68">
        <v>6225.17</v>
      </c>
      <c r="K108" s="70">
        <v>0</v>
      </c>
      <c r="L108" s="70">
        <v>0</v>
      </c>
    </row>
    <row r="109" spans="2:12" x14ac:dyDescent="0.25">
      <c r="B109" s="61" t="s">
        <v>162</v>
      </c>
      <c r="C109" s="61"/>
      <c r="D109" s="61"/>
      <c r="E109" s="61"/>
      <c r="F109" s="61"/>
      <c r="G109" s="65">
        <v>44836.49</v>
      </c>
      <c r="H109" s="65">
        <v>0</v>
      </c>
      <c r="I109" s="69" t="s">
        <v>64</v>
      </c>
      <c r="J109" s="68">
        <v>7468.84</v>
      </c>
      <c r="K109" s="70">
        <f>J109/G109</f>
        <v>0.16657949808292311</v>
      </c>
      <c r="L109" s="70">
        <v>0</v>
      </c>
    </row>
    <row r="110" spans="2:12" x14ac:dyDescent="0.25">
      <c r="B110" s="63" t="s">
        <v>163</v>
      </c>
      <c r="C110" s="63"/>
      <c r="D110" s="63"/>
      <c r="E110" s="63"/>
      <c r="F110" s="63"/>
      <c r="G110" s="65">
        <v>373.88</v>
      </c>
      <c r="H110" s="65">
        <v>0</v>
      </c>
      <c r="I110" s="69" t="s">
        <v>64</v>
      </c>
      <c r="J110" s="68">
        <v>3788.22</v>
      </c>
      <c r="K110" s="70">
        <f>J110/G110</f>
        <v>10.132181448593132</v>
      </c>
      <c r="L110" s="70">
        <v>0</v>
      </c>
    </row>
    <row r="111" spans="2:12" x14ac:dyDescent="0.25">
      <c r="B111" s="62"/>
      <c r="C111" s="62"/>
      <c r="D111" s="62"/>
      <c r="E111" s="62"/>
      <c r="F111" s="62"/>
      <c r="G111" s="65"/>
      <c r="H111" s="65"/>
      <c r="I111" s="66"/>
      <c r="J111" s="65"/>
      <c r="K111" s="70"/>
      <c r="L111" s="70"/>
    </row>
    <row r="112" spans="2:12" x14ac:dyDescent="0.25">
      <c r="B112" s="182" t="s">
        <v>164</v>
      </c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</row>
    <row r="113" spans="2:12" x14ac:dyDescent="0.25">
      <c r="B113" s="64" t="s">
        <v>155</v>
      </c>
      <c r="C113" s="64"/>
      <c r="D113" s="64"/>
      <c r="E113" s="64"/>
      <c r="F113" s="64"/>
      <c r="G113" s="67">
        <v>482.96999999999997</v>
      </c>
      <c r="H113" s="67">
        <v>0</v>
      </c>
      <c r="I113" s="69" t="s">
        <v>64</v>
      </c>
      <c r="J113" s="67">
        <f>J114</f>
        <v>1621.04</v>
      </c>
      <c r="K113" s="70">
        <f>J113/G113</f>
        <v>3.3563989481748351</v>
      </c>
      <c r="L113" s="70">
        <v>0</v>
      </c>
    </row>
    <row r="114" spans="2:12" x14ac:dyDescent="0.25">
      <c r="B114" s="64" t="s">
        <v>156</v>
      </c>
      <c r="C114" s="64"/>
      <c r="D114" s="64"/>
      <c r="E114" s="64"/>
      <c r="F114" s="64"/>
      <c r="G114" s="67">
        <v>482.96999999999997</v>
      </c>
      <c r="H114" s="67">
        <v>0</v>
      </c>
      <c r="I114" s="69" t="s">
        <v>64</v>
      </c>
      <c r="J114" s="67">
        <f>J115+J117+J118+J119+J120+J116</f>
        <v>1621.04</v>
      </c>
      <c r="K114" s="70">
        <f>J114/G114</f>
        <v>3.3563989481748351</v>
      </c>
      <c r="L114" s="70">
        <v>0</v>
      </c>
    </row>
    <row r="115" spans="2:12" x14ac:dyDescent="0.25">
      <c r="B115" s="63" t="s">
        <v>157</v>
      </c>
      <c r="C115" s="63"/>
      <c r="D115" s="63"/>
      <c r="E115" s="63"/>
      <c r="F115" s="63"/>
      <c r="G115" s="65">
        <v>0</v>
      </c>
      <c r="H115" s="65">
        <v>0</v>
      </c>
      <c r="I115" s="69" t="s">
        <v>64</v>
      </c>
      <c r="J115" s="68">
        <v>0</v>
      </c>
      <c r="K115" s="70">
        <v>0</v>
      </c>
      <c r="L115" s="70">
        <v>0</v>
      </c>
    </row>
    <row r="116" spans="2:12" x14ac:dyDescent="0.25">
      <c r="B116" s="63" t="s">
        <v>158</v>
      </c>
      <c r="C116" s="63"/>
      <c r="D116" s="63"/>
      <c r="E116" s="63"/>
      <c r="F116" s="63"/>
      <c r="G116" s="65">
        <v>0</v>
      </c>
      <c r="H116" s="65">
        <v>0</v>
      </c>
      <c r="I116" s="69" t="s">
        <v>64</v>
      </c>
      <c r="J116" s="68">
        <v>0</v>
      </c>
      <c r="K116" s="70">
        <v>0</v>
      </c>
      <c r="L116" s="70">
        <v>0</v>
      </c>
    </row>
    <row r="117" spans="2:12" x14ac:dyDescent="0.25">
      <c r="B117" s="63" t="s">
        <v>159</v>
      </c>
      <c r="C117" s="63"/>
      <c r="D117" s="63"/>
      <c r="E117" s="63"/>
      <c r="F117" s="63"/>
      <c r="G117" s="65">
        <v>0</v>
      </c>
      <c r="H117" s="65">
        <v>0</v>
      </c>
      <c r="I117" s="69" t="s">
        <v>64</v>
      </c>
      <c r="J117" s="68">
        <v>0</v>
      </c>
      <c r="K117" s="70">
        <v>0</v>
      </c>
      <c r="L117" s="70">
        <v>0</v>
      </c>
    </row>
    <row r="118" spans="2:12" x14ac:dyDescent="0.25">
      <c r="B118" s="63" t="s">
        <v>160</v>
      </c>
      <c r="C118" s="63"/>
      <c r="D118" s="63"/>
      <c r="E118" s="63"/>
      <c r="F118" s="63"/>
      <c r="G118" s="65">
        <v>126.82</v>
      </c>
      <c r="H118" s="65">
        <v>0</v>
      </c>
      <c r="I118" s="69" t="s">
        <v>64</v>
      </c>
      <c r="J118" s="68">
        <v>0</v>
      </c>
      <c r="K118" s="70">
        <f>J118/G118</f>
        <v>0</v>
      </c>
      <c r="L118" s="70">
        <v>0</v>
      </c>
    </row>
    <row r="119" spans="2:12" x14ac:dyDescent="0.25">
      <c r="B119" s="61" t="s">
        <v>162</v>
      </c>
      <c r="C119" s="61"/>
      <c r="D119" s="61"/>
      <c r="E119" s="61"/>
      <c r="F119" s="61"/>
      <c r="G119" s="65">
        <v>336.15</v>
      </c>
      <c r="H119" s="65">
        <v>0</v>
      </c>
      <c r="I119" s="69" t="s">
        <v>64</v>
      </c>
      <c r="J119" s="68">
        <v>1621.04</v>
      </c>
      <c r="K119" s="70">
        <f>J119/G119</f>
        <v>4.822370965342853</v>
      </c>
      <c r="L119" s="70">
        <v>0</v>
      </c>
    </row>
    <row r="120" spans="2:12" x14ac:dyDescent="0.25">
      <c r="B120" s="63" t="s">
        <v>163</v>
      </c>
      <c r="C120" s="63"/>
      <c r="D120" s="63"/>
      <c r="E120" s="63"/>
      <c r="F120" s="63"/>
      <c r="G120" s="65">
        <v>0</v>
      </c>
      <c r="H120" s="65">
        <v>0</v>
      </c>
      <c r="I120" s="69" t="s">
        <v>64</v>
      </c>
      <c r="J120" s="68">
        <v>0</v>
      </c>
      <c r="K120" s="70">
        <v>0</v>
      </c>
      <c r="L120" s="70">
        <v>0</v>
      </c>
    </row>
  </sheetData>
  <mergeCells count="41">
    <mergeCell ref="B2:L2"/>
    <mergeCell ref="B4:L4"/>
    <mergeCell ref="B6:L6"/>
    <mergeCell ref="B101:L101"/>
    <mergeCell ref="B112:L112"/>
    <mergeCell ref="B38:F38"/>
    <mergeCell ref="B8:F8"/>
    <mergeCell ref="B9:F9"/>
    <mergeCell ref="B36:F36"/>
    <mergeCell ref="B37:F37"/>
    <mergeCell ref="B10:F10"/>
    <mergeCell ref="B11:F11"/>
    <mergeCell ref="B18:F18"/>
    <mergeCell ref="B29:F29"/>
    <mergeCell ref="B30:F30"/>
    <mergeCell ref="B62:F62"/>
    <mergeCell ref="B66:F66"/>
    <mergeCell ref="B67:F67"/>
    <mergeCell ref="B70:F70"/>
    <mergeCell ref="B71:F71"/>
    <mergeCell ref="B47:F47"/>
    <mergeCell ref="B49:F49"/>
    <mergeCell ref="B51:F51"/>
    <mergeCell ref="B57:F57"/>
    <mergeCell ref="B58:F58"/>
    <mergeCell ref="B39:F39"/>
    <mergeCell ref="B40:F40"/>
    <mergeCell ref="B41:F41"/>
    <mergeCell ref="B42:F42"/>
    <mergeCell ref="B43:F43"/>
    <mergeCell ref="B90:F90"/>
    <mergeCell ref="B93:F93"/>
    <mergeCell ref="B95:F95"/>
    <mergeCell ref="B99:F99"/>
    <mergeCell ref="B76:F76"/>
    <mergeCell ref="B77:F77"/>
    <mergeCell ref="B78:F78"/>
    <mergeCell ref="B79:F79"/>
    <mergeCell ref="B82:F82"/>
    <mergeCell ref="B89:F89"/>
    <mergeCell ref="B83:F83"/>
  </mergeCells>
  <pageMargins left="0.7" right="0.7" top="0.75" bottom="0.75" header="0.3" footer="0.3"/>
  <pageSetup paperSize="9" scale="56" fitToHeight="0" orientation="landscape" horizontalDpi="4294967293" r:id="rId1"/>
  <rowBreaks count="2" manualBreakCount="2">
    <brk id="57" max="11" man="1"/>
    <brk id="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56"/>
  <sheetViews>
    <sheetView workbookViewId="0">
      <selection activeCell="B48" sqref="B48:H48"/>
    </sheetView>
  </sheetViews>
  <sheetFormatPr defaultRowHeight="15" x14ac:dyDescent="0.25"/>
  <cols>
    <col min="1" max="1" width="4.7109375" customWidth="1"/>
    <col min="2" max="2" width="57.28515625" bestFit="1" customWidth="1"/>
    <col min="3" max="6" width="25.28515625" customWidth="1"/>
    <col min="7" max="8" width="15.7109375" customWidth="1"/>
  </cols>
  <sheetData>
    <row r="1" spans="2:9" ht="18" x14ac:dyDescent="0.25">
      <c r="B1" s="2"/>
      <c r="C1" s="2"/>
      <c r="D1" s="2"/>
      <c r="E1" s="2"/>
      <c r="F1" s="3"/>
      <c r="G1" s="3"/>
      <c r="H1" s="3"/>
    </row>
    <row r="2" spans="2:9" ht="15.75" customHeight="1" x14ac:dyDescent="0.25">
      <c r="B2" s="180" t="s">
        <v>27</v>
      </c>
      <c r="C2" s="180"/>
      <c r="D2" s="180"/>
      <c r="E2" s="180"/>
      <c r="F2" s="180"/>
      <c r="G2" s="180"/>
      <c r="H2" s="180"/>
    </row>
    <row r="3" spans="2:9" ht="18" x14ac:dyDescent="0.25">
      <c r="B3" s="2"/>
      <c r="C3" s="2"/>
      <c r="D3" s="2"/>
      <c r="E3" s="2"/>
      <c r="F3" s="3"/>
      <c r="G3" s="3"/>
      <c r="H3" s="3"/>
    </row>
    <row r="4" spans="2:9" ht="25.5" x14ac:dyDescent="0.25">
      <c r="B4" s="31" t="s">
        <v>3</v>
      </c>
      <c r="C4" s="31" t="s">
        <v>60</v>
      </c>
      <c r="D4" s="31" t="s">
        <v>63</v>
      </c>
      <c r="E4" s="31" t="s">
        <v>61</v>
      </c>
      <c r="F4" s="31" t="s">
        <v>62</v>
      </c>
      <c r="G4" s="31" t="s">
        <v>13</v>
      </c>
      <c r="H4" s="31" t="s">
        <v>37</v>
      </c>
    </row>
    <row r="5" spans="2:9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15</v>
      </c>
      <c r="H5" s="31" t="s">
        <v>65</v>
      </c>
    </row>
    <row r="6" spans="2:9" x14ac:dyDescent="0.25">
      <c r="B6" s="80" t="s">
        <v>165</v>
      </c>
      <c r="C6" s="81">
        <f>C7+C10+C12+C14+C18</f>
        <v>1571061.29</v>
      </c>
      <c r="D6" s="81">
        <v>1823351.92</v>
      </c>
      <c r="E6" s="82" t="s">
        <v>64</v>
      </c>
      <c r="F6" s="81">
        <v>1678401.44</v>
      </c>
      <c r="G6" s="83">
        <f t="shared" ref="G6:G19" si="0">F6/C6</f>
        <v>1.0683233370227077</v>
      </c>
      <c r="H6" s="84">
        <v>92.05</v>
      </c>
      <c r="I6" s="48"/>
    </row>
    <row r="7" spans="2:9" x14ac:dyDescent="0.25">
      <c r="B7" s="85" t="s">
        <v>166</v>
      </c>
      <c r="C7" s="86">
        <f>C8+C9</f>
        <v>132273.95000000001</v>
      </c>
      <c r="D7" s="86">
        <v>160526.28</v>
      </c>
      <c r="E7" s="87" t="s">
        <v>64</v>
      </c>
      <c r="F7" s="86">
        <v>138271.5</v>
      </c>
      <c r="G7" s="88">
        <f t="shared" si="0"/>
        <v>1.0453418832657526</v>
      </c>
      <c r="H7" s="89">
        <v>86.14</v>
      </c>
      <c r="I7" s="48"/>
    </row>
    <row r="8" spans="2:9" x14ac:dyDescent="0.25">
      <c r="B8" s="90" t="s">
        <v>167</v>
      </c>
      <c r="C8" s="91">
        <v>17173.400000000001</v>
      </c>
      <c r="D8" s="91">
        <v>26152.5</v>
      </c>
      <c r="E8" s="92" t="s">
        <v>64</v>
      </c>
      <c r="F8" s="91">
        <v>15563.8</v>
      </c>
      <c r="G8" s="93">
        <f t="shared" si="0"/>
        <v>0.90627365576996977</v>
      </c>
      <c r="H8" s="94">
        <v>59.51</v>
      </c>
      <c r="I8" s="48"/>
    </row>
    <row r="9" spans="2:9" x14ac:dyDescent="0.25">
      <c r="B9" s="90" t="s">
        <v>168</v>
      </c>
      <c r="C9" s="91">
        <v>115100.55</v>
      </c>
      <c r="D9" s="91">
        <v>134373.78</v>
      </c>
      <c r="E9" s="92" t="s">
        <v>64</v>
      </c>
      <c r="F9" s="91">
        <v>122707.7</v>
      </c>
      <c r="G9" s="93">
        <f t="shared" si="0"/>
        <v>1.0660913436121722</v>
      </c>
      <c r="H9" s="94">
        <v>91.32</v>
      </c>
      <c r="I9" s="48"/>
    </row>
    <row r="10" spans="2:9" x14ac:dyDescent="0.25">
      <c r="B10" s="85" t="s">
        <v>169</v>
      </c>
      <c r="C10" s="86">
        <f>C11</f>
        <v>1255.44</v>
      </c>
      <c r="D10" s="86">
        <v>619.72</v>
      </c>
      <c r="E10" s="87" t="s">
        <v>64</v>
      </c>
      <c r="F10" s="86">
        <v>386.79</v>
      </c>
      <c r="G10" s="88">
        <f t="shared" si="0"/>
        <v>0.30809118715350792</v>
      </c>
      <c r="H10" s="89">
        <v>62.41</v>
      </c>
      <c r="I10" s="48"/>
    </row>
    <row r="11" spans="2:9" x14ac:dyDescent="0.25">
      <c r="B11" s="90" t="s">
        <v>170</v>
      </c>
      <c r="C11" s="91">
        <v>1255.44</v>
      </c>
      <c r="D11" s="91">
        <v>619.72</v>
      </c>
      <c r="E11" s="92" t="s">
        <v>64</v>
      </c>
      <c r="F11" s="91">
        <v>386.79</v>
      </c>
      <c r="G11" s="93">
        <f t="shared" si="0"/>
        <v>0.30809118715350792</v>
      </c>
      <c r="H11" s="94">
        <v>62.41</v>
      </c>
      <c r="I11" s="48"/>
    </row>
    <row r="12" spans="2:9" x14ac:dyDescent="0.25">
      <c r="B12" s="85" t="s">
        <v>171</v>
      </c>
      <c r="C12" s="86">
        <f>C13</f>
        <v>7485.75</v>
      </c>
      <c r="D12" s="86">
        <v>8320</v>
      </c>
      <c r="E12" s="87" t="s">
        <v>64</v>
      </c>
      <c r="F12" s="86">
        <v>8275</v>
      </c>
      <c r="G12" s="88">
        <f t="shared" si="0"/>
        <v>1.1054336572821695</v>
      </c>
      <c r="H12" s="89">
        <v>99.46</v>
      </c>
      <c r="I12" s="48"/>
    </row>
    <row r="13" spans="2:9" x14ac:dyDescent="0.25">
      <c r="B13" s="90" t="s">
        <v>172</v>
      </c>
      <c r="C13" s="91">
        <v>7485.75</v>
      </c>
      <c r="D13" s="91">
        <v>8320</v>
      </c>
      <c r="E13" s="92" t="s">
        <v>64</v>
      </c>
      <c r="F13" s="91">
        <v>8275</v>
      </c>
      <c r="G13" s="93">
        <f t="shared" si="0"/>
        <v>1.1054336572821695</v>
      </c>
      <c r="H13" s="94">
        <v>99.46</v>
      </c>
      <c r="I13" s="48"/>
    </row>
    <row r="14" spans="2:9" x14ac:dyDescent="0.25">
      <c r="B14" s="85" t="s">
        <v>173</v>
      </c>
      <c r="C14" s="86">
        <f>C15+C16+C17</f>
        <v>1426946.1500000001</v>
      </c>
      <c r="D14" s="86">
        <v>1652094.14</v>
      </c>
      <c r="E14" s="87" t="s">
        <v>64</v>
      </c>
      <c r="F14" s="86">
        <v>1528651.65</v>
      </c>
      <c r="G14" s="88">
        <f t="shared" si="0"/>
        <v>1.0712749391418868</v>
      </c>
      <c r="H14" s="89">
        <v>92.53</v>
      </c>
      <c r="I14" s="48"/>
    </row>
    <row r="15" spans="2:9" x14ac:dyDescent="0.25">
      <c r="B15" s="90" t="s">
        <v>174</v>
      </c>
      <c r="C15" s="91">
        <v>1388354.06</v>
      </c>
      <c r="D15" s="91">
        <v>1628704.18</v>
      </c>
      <c r="E15" s="92" t="s">
        <v>64</v>
      </c>
      <c r="F15" s="91">
        <v>1506958.69</v>
      </c>
      <c r="G15" s="93">
        <f t="shared" si="0"/>
        <v>1.0854282300294493</v>
      </c>
      <c r="H15" s="94">
        <v>92.53</v>
      </c>
      <c r="I15" s="48"/>
    </row>
    <row r="16" spans="2:9" x14ac:dyDescent="0.25">
      <c r="B16" s="90" t="s">
        <v>175</v>
      </c>
      <c r="C16" s="91">
        <v>12632.8</v>
      </c>
      <c r="D16" s="91">
        <v>17000</v>
      </c>
      <c r="E16" s="92" t="s">
        <v>64</v>
      </c>
      <c r="F16" s="91">
        <v>17000</v>
      </c>
      <c r="G16" s="93">
        <f t="shared" si="0"/>
        <v>1.3457032486859604</v>
      </c>
      <c r="H16" s="94">
        <v>100</v>
      </c>
      <c r="I16" s="48"/>
    </row>
    <row r="17" spans="2:9" ht="15.75" customHeight="1" x14ac:dyDescent="0.25">
      <c r="B17" s="90" t="s">
        <v>176</v>
      </c>
      <c r="C17" s="91">
        <v>25959.29</v>
      </c>
      <c r="D17" s="91">
        <v>6389.96</v>
      </c>
      <c r="E17" s="92" t="s">
        <v>64</v>
      </c>
      <c r="F17" s="91">
        <v>4692.96</v>
      </c>
      <c r="G17" s="93">
        <f t="shared" si="0"/>
        <v>0.18078152368574024</v>
      </c>
      <c r="H17" s="94">
        <v>73.44</v>
      </c>
      <c r="I17" s="48"/>
    </row>
    <row r="18" spans="2:9" ht="15.75" customHeight="1" x14ac:dyDescent="0.25">
      <c r="B18" s="85" t="s">
        <v>177</v>
      </c>
      <c r="C18" s="86">
        <f>C19</f>
        <v>3100</v>
      </c>
      <c r="D18" s="86">
        <v>1791.78</v>
      </c>
      <c r="E18" s="87" t="s">
        <v>64</v>
      </c>
      <c r="F18" s="86">
        <v>2816.5</v>
      </c>
      <c r="G18" s="88">
        <f t="shared" si="0"/>
        <v>0.90854838709677421</v>
      </c>
      <c r="H18" s="89">
        <v>157.19</v>
      </c>
      <c r="I18" s="48"/>
    </row>
    <row r="19" spans="2:9" x14ac:dyDescent="0.25">
      <c r="B19" s="90" t="s">
        <v>178</v>
      </c>
      <c r="C19" s="91">
        <v>3100</v>
      </c>
      <c r="D19" s="91">
        <v>1791.78</v>
      </c>
      <c r="E19" s="92" t="s">
        <v>64</v>
      </c>
      <c r="F19" s="91">
        <v>2816.5</v>
      </c>
      <c r="G19" s="93">
        <f t="shared" si="0"/>
        <v>0.90854838709677421</v>
      </c>
      <c r="H19" s="94">
        <v>157.19</v>
      </c>
      <c r="I19" s="48"/>
    </row>
    <row r="20" spans="2:9" x14ac:dyDescent="0.25">
      <c r="B20" s="48" t="s">
        <v>71</v>
      </c>
      <c r="C20" s="48" t="s">
        <v>71</v>
      </c>
      <c r="D20" s="48" t="s">
        <v>71</v>
      </c>
      <c r="E20" s="53" t="s">
        <v>71</v>
      </c>
      <c r="F20" s="48" t="s">
        <v>71</v>
      </c>
      <c r="G20" s="54" t="s">
        <v>71</v>
      </c>
      <c r="H20" s="48" t="s">
        <v>71</v>
      </c>
      <c r="I20" s="48"/>
    </row>
    <row r="21" spans="2:9" x14ac:dyDescent="0.25">
      <c r="B21" s="80" t="s">
        <v>179</v>
      </c>
      <c r="C21" s="81">
        <f>C22+C25+C27+C29+C33</f>
        <v>1622539.8699999996</v>
      </c>
      <c r="D21" s="81">
        <v>1843685.41</v>
      </c>
      <c r="E21" s="82" t="s">
        <v>64</v>
      </c>
      <c r="F21" s="81">
        <v>1821901.55</v>
      </c>
      <c r="G21" s="83">
        <f t="shared" ref="G21:G34" si="1">F21/C21</f>
        <v>1.1228701270681258</v>
      </c>
      <c r="H21" s="84">
        <v>98.82</v>
      </c>
      <c r="I21" s="48"/>
    </row>
    <row r="22" spans="2:9" x14ac:dyDescent="0.25">
      <c r="B22" s="85" t="s">
        <v>166</v>
      </c>
      <c r="C22" s="86">
        <f>C23+C24</f>
        <v>132253.95000000001</v>
      </c>
      <c r="D22" s="86">
        <v>160526.28</v>
      </c>
      <c r="E22" s="87" t="s">
        <v>64</v>
      </c>
      <c r="F22" s="86">
        <v>150096.78</v>
      </c>
      <c r="G22" s="88">
        <f t="shared" si="1"/>
        <v>1.1349133995619789</v>
      </c>
      <c r="H22" s="89">
        <v>93.5</v>
      </c>
      <c r="I22" s="48"/>
    </row>
    <row r="23" spans="2:9" x14ac:dyDescent="0.25">
      <c r="B23" s="90" t="s">
        <v>167</v>
      </c>
      <c r="C23" s="91">
        <v>17173.400000000001</v>
      </c>
      <c r="D23" s="91">
        <v>26152.5</v>
      </c>
      <c r="E23" s="92" t="s">
        <v>64</v>
      </c>
      <c r="F23" s="91">
        <v>15723</v>
      </c>
      <c r="G23" s="93">
        <f t="shared" si="1"/>
        <v>0.91554380611876496</v>
      </c>
      <c r="H23" s="94">
        <v>60.12</v>
      </c>
      <c r="I23" s="48"/>
    </row>
    <row r="24" spans="2:9" x14ac:dyDescent="0.25">
      <c r="B24" s="90" t="s">
        <v>168</v>
      </c>
      <c r="C24" s="91">
        <v>115080.55</v>
      </c>
      <c r="D24" s="91">
        <v>134373.78</v>
      </c>
      <c r="E24" s="92" t="s">
        <v>64</v>
      </c>
      <c r="F24" s="91">
        <v>134373.78</v>
      </c>
      <c r="G24" s="93">
        <f t="shared" si="1"/>
        <v>1.1676497896473383</v>
      </c>
      <c r="H24" s="94">
        <v>100</v>
      </c>
      <c r="I24" s="48"/>
    </row>
    <row r="25" spans="2:9" x14ac:dyDescent="0.25">
      <c r="B25" s="85" t="s">
        <v>169</v>
      </c>
      <c r="C25" s="86">
        <f>C26</f>
        <v>18698.5</v>
      </c>
      <c r="D25" s="86">
        <v>2655</v>
      </c>
      <c r="E25" s="87" t="s">
        <v>64</v>
      </c>
      <c r="F25" s="86">
        <v>1208</v>
      </c>
      <c r="G25" s="88">
        <f t="shared" si="1"/>
        <v>6.4604112629355295E-2</v>
      </c>
      <c r="H25" s="89">
        <v>45.5</v>
      </c>
      <c r="I25" s="48"/>
    </row>
    <row r="26" spans="2:9" x14ac:dyDescent="0.25">
      <c r="B26" s="90" t="s">
        <v>170</v>
      </c>
      <c r="C26" s="91">
        <v>18698.5</v>
      </c>
      <c r="D26" s="91">
        <v>2655</v>
      </c>
      <c r="E26" s="92" t="s">
        <v>64</v>
      </c>
      <c r="F26" s="91">
        <v>1208</v>
      </c>
      <c r="G26" s="93">
        <f t="shared" si="1"/>
        <v>6.4604112629355295E-2</v>
      </c>
      <c r="H26" s="94">
        <v>45.5</v>
      </c>
      <c r="I26" s="48"/>
    </row>
    <row r="27" spans="2:9" x14ac:dyDescent="0.25">
      <c r="B27" s="85" t="s">
        <v>171</v>
      </c>
      <c r="C27" s="86">
        <f>C28</f>
        <v>7485.75</v>
      </c>
      <c r="D27" s="86">
        <v>8320</v>
      </c>
      <c r="E27" s="87" t="s">
        <v>64</v>
      </c>
      <c r="F27" s="86">
        <v>8275</v>
      </c>
      <c r="G27" s="88">
        <f t="shared" si="1"/>
        <v>1.1054336572821695</v>
      </c>
      <c r="H27" s="89">
        <v>99.46</v>
      </c>
      <c r="I27" s="48"/>
    </row>
    <row r="28" spans="2:9" x14ac:dyDescent="0.25">
      <c r="B28" s="90" t="s">
        <v>172</v>
      </c>
      <c r="C28" s="91">
        <v>7485.75</v>
      </c>
      <c r="D28" s="91">
        <v>8320</v>
      </c>
      <c r="E28" s="92" t="s">
        <v>64</v>
      </c>
      <c r="F28" s="91">
        <v>8275</v>
      </c>
      <c r="G28" s="93">
        <f t="shared" si="1"/>
        <v>1.1054336572821695</v>
      </c>
      <c r="H28" s="94">
        <v>99.46</v>
      </c>
      <c r="I28" s="48"/>
    </row>
    <row r="29" spans="2:9" x14ac:dyDescent="0.25">
      <c r="B29" s="85" t="s">
        <v>173</v>
      </c>
      <c r="C29" s="86">
        <f>C30+C31+C32</f>
        <v>1461187.7899999998</v>
      </c>
      <c r="D29" s="86">
        <v>1666604.13</v>
      </c>
      <c r="E29" s="87" t="s">
        <v>64</v>
      </c>
      <c r="F29" s="86">
        <v>1655728.83</v>
      </c>
      <c r="G29" s="88">
        <f t="shared" si="1"/>
        <v>1.1331389718223694</v>
      </c>
      <c r="H29" s="89">
        <v>99.35</v>
      </c>
      <c r="I29" s="48"/>
    </row>
    <row r="30" spans="2:9" x14ac:dyDescent="0.25">
      <c r="B30" s="90" t="s">
        <v>174</v>
      </c>
      <c r="C30" s="91">
        <v>1388309.41</v>
      </c>
      <c r="D30" s="91">
        <v>1630000</v>
      </c>
      <c r="E30" s="92" t="s">
        <v>64</v>
      </c>
      <c r="F30" s="91">
        <v>1625034.82</v>
      </c>
      <c r="G30" s="93">
        <f t="shared" si="1"/>
        <v>1.1705134376349147</v>
      </c>
      <c r="H30" s="94">
        <v>99.7</v>
      </c>
      <c r="I30" s="48"/>
    </row>
    <row r="31" spans="2:9" x14ac:dyDescent="0.25">
      <c r="B31" s="90" t="s">
        <v>175</v>
      </c>
      <c r="C31" s="91">
        <v>6407.63</v>
      </c>
      <c r="D31" s="91">
        <v>23225.17</v>
      </c>
      <c r="E31" s="92" t="s">
        <v>64</v>
      </c>
      <c r="F31" s="91">
        <v>23225.17</v>
      </c>
      <c r="G31" s="93">
        <f t="shared" si="1"/>
        <v>3.6246115958630565</v>
      </c>
      <c r="H31" s="94">
        <v>100</v>
      </c>
      <c r="I31" s="48"/>
    </row>
    <row r="32" spans="2:9" x14ac:dyDescent="0.25">
      <c r="B32" s="90" t="s">
        <v>176</v>
      </c>
      <c r="C32" s="91">
        <v>66470.75</v>
      </c>
      <c r="D32" s="91">
        <v>13378.96</v>
      </c>
      <c r="E32" s="92" t="s">
        <v>64</v>
      </c>
      <c r="F32" s="91">
        <v>7468.84</v>
      </c>
      <c r="G32" s="93">
        <f t="shared" si="1"/>
        <v>0.11236280619671059</v>
      </c>
      <c r="H32" s="94">
        <v>55.83</v>
      </c>
      <c r="I32" s="48"/>
    </row>
    <row r="33" spans="2:9" x14ac:dyDescent="0.25">
      <c r="B33" s="85" t="s">
        <v>177</v>
      </c>
      <c r="C33" s="86">
        <f>C34</f>
        <v>2913.88</v>
      </c>
      <c r="D33" s="86">
        <v>5580</v>
      </c>
      <c r="E33" s="87" t="s">
        <v>64</v>
      </c>
      <c r="F33" s="86">
        <v>6592.94</v>
      </c>
      <c r="G33" s="88">
        <f t="shared" si="1"/>
        <v>2.2625983225115651</v>
      </c>
      <c r="H33" s="89">
        <v>118.15</v>
      </c>
      <c r="I33" s="48"/>
    </row>
    <row r="34" spans="2:9" x14ac:dyDescent="0.25">
      <c r="B34" s="90" t="s">
        <v>178</v>
      </c>
      <c r="C34" s="91">
        <v>2913.88</v>
      </c>
      <c r="D34" s="91">
        <v>5580</v>
      </c>
      <c r="E34" s="92" t="s">
        <v>64</v>
      </c>
      <c r="F34" s="91">
        <v>6592.94</v>
      </c>
      <c r="G34" s="93">
        <f t="shared" si="1"/>
        <v>2.2625983225115651</v>
      </c>
      <c r="H34" s="94">
        <v>118.15</v>
      </c>
      <c r="I34" s="48"/>
    </row>
    <row r="35" spans="2:9" x14ac:dyDescent="0.25">
      <c r="B35" s="48" t="s">
        <v>71</v>
      </c>
      <c r="C35" s="48" t="s">
        <v>71</v>
      </c>
      <c r="D35" s="48" t="s">
        <v>71</v>
      </c>
      <c r="E35" s="53" t="s">
        <v>71</v>
      </c>
      <c r="F35" s="48" t="s">
        <v>71</v>
      </c>
      <c r="G35" s="48" t="s">
        <v>71</v>
      </c>
      <c r="H35" s="48" t="s">
        <v>71</v>
      </c>
      <c r="I35" s="48"/>
    </row>
    <row r="36" spans="2:9" x14ac:dyDescent="0.25">
      <c r="E36" s="53"/>
    </row>
    <row r="37" spans="2:9" x14ac:dyDescent="0.25">
      <c r="B37" s="182" t="s">
        <v>154</v>
      </c>
      <c r="C37" s="182"/>
      <c r="D37" s="182"/>
      <c r="E37" s="182"/>
      <c r="F37" s="182"/>
      <c r="G37" s="182"/>
      <c r="H37" s="182"/>
    </row>
    <row r="38" spans="2:9" x14ac:dyDescent="0.25">
      <c r="B38" s="64" t="s">
        <v>155</v>
      </c>
      <c r="C38" s="67">
        <v>64220.18</v>
      </c>
      <c r="D38" s="67">
        <v>0</v>
      </c>
      <c r="E38" s="79" t="s">
        <v>64</v>
      </c>
      <c r="F38" s="67">
        <f>F39</f>
        <v>18737.13</v>
      </c>
      <c r="G38" s="70">
        <f>F38/C38</f>
        <v>0.29176389726718299</v>
      </c>
      <c r="H38" s="70">
        <v>0</v>
      </c>
    </row>
    <row r="39" spans="2:9" x14ac:dyDescent="0.25">
      <c r="B39" s="64" t="s">
        <v>156</v>
      </c>
      <c r="C39" s="67">
        <f>C40+C42+C43+C44+C45+C46</f>
        <v>64220.19999999999</v>
      </c>
      <c r="D39" s="67">
        <v>0</v>
      </c>
      <c r="E39" s="79" t="s">
        <v>64</v>
      </c>
      <c r="F39" s="67">
        <f>SUM(F40:F46)</f>
        <v>18737.13</v>
      </c>
      <c r="G39" s="70">
        <f>F39/C39</f>
        <v>0.29176380640359267</v>
      </c>
      <c r="H39" s="70">
        <v>0</v>
      </c>
    </row>
    <row r="40" spans="2:9" x14ac:dyDescent="0.25">
      <c r="B40" s="63" t="s">
        <v>157</v>
      </c>
      <c r="C40" s="65">
        <v>0</v>
      </c>
      <c r="D40" s="65">
        <v>0</v>
      </c>
      <c r="E40" s="78" t="s">
        <v>64</v>
      </c>
      <c r="F40" s="68">
        <v>0</v>
      </c>
      <c r="G40" s="70">
        <v>0</v>
      </c>
      <c r="H40" s="70">
        <v>0</v>
      </c>
    </row>
    <row r="41" spans="2:9" x14ac:dyDescent="0.25">
      <c r="B41" s="63" t="s">
        <v>158</v>
      </c>
      <c r="C41" s="65">
        <v>0</v>
      </c>
      <c r="D41" s="65">
        <v>0</v>
      </c>
      <c r="E41" s="78" t="s">
        <v>64</v>
      </c>
      <c r="F41" s="68">
        <v>0</v>
      </c>
      <c r="G41" s="70">
        <v>0</v>
      </c>
      <c r="H41" s="70">
        <v>0</v>
      </c>
    </row>
    <row r="42" spans="2:9" x14ac:dyDescent="0.25">
      <c r="B42" s="63" t="s">
        <v>159</v>
      </c>
      <c r="C42" s="65">
        <v>18610.689999999999</v>
      </c>
      <c r="D42" s="65">
        <v>0</v>
      </c>
      <c r="E42" s="78" t="s">
        <v>64</v>
      </c>
      <c r="F42" s="68">
        <v>1208</v>
      </c>
      <c r="G42" s="70">
        <f>F42/C42</f>
        <v>6.4908931372238216E-2</v>
      </c>
      <c r="H42" s="70">
        <v>0</v>
      </c>
    </row>
    <row r="43" spans="2:9" x14ac:dyDescent="0.25">
      <c r="B43" s="63" t="s">
        <v>160</v>
      </c>
      <c r="C43" s="65">
        <v>399.14</v>
      </c>
      <c r="D43" s="65">
        <v>0</v>
      </c>
      <c r="E43" s="78" t="s">
        <v>64</v>
      </c>
      <c r="F43" s="68">
        <v>46.9</v>
      </c>
      <c r="G43" s="70">
        <f>F43/C43</f>
        <v>0.11750263065591021</v>
      </c>
      <c r="H43" s="70">
        <v>0</v>
      </c>
    </row>
    <row r="44" spans="2:9" x14ac:dyDescent="0.25">
      <c r="B44" s="63" t="s">
        <v>161</v>
      </c>
      <c r="C44" s="65">
        <v>0</v>
      </c>
      <c r="D44" s="65">
        <v>0</v>
      </c>
      <c r="E44" s="78" t="s">
        <v>64</v>
      </c>
      <c r="F44" s="68">
        <v>6225.17</v>
      </c>
      <c r="G44" s="70">
        <v>0</v>
      </c>
      <c r="H44" s="70">
        <v>0</v>
      </c>
    </row>
    <row r="45" spans="2:9" x14ac:dyDescent="0.25">
      <c r="B45" s="61" t="s">
        <v>162</v>
      </c>
      <c r="C45" s="65">
        <v>44836.49</v>
      </c>
      <c r="D45" s="65">
        <v>0</v>
      </c>
      <c r="E45" s="78" t="s">
        <v>64</v>
      </c>
      <c r="F45" s="68">
        <v>7468.84</v>
      </c>
      <c r="G45" s="70">
        <f>F45/C45</f>
        <v>0.16657949808292311</v>
      </c>
      <c r="H45" s="70">
        <v>0</v>
      </c>
    </row>
    <row r="46" spans="2:9" x14ac:dyDescent="0.25">
      <c r="B46" s="63" t="s">
        <v>163</v>
      </c>
      <c r="C46" s="65">
        <v>373.88</v>
      </c>
      <c r="D46" s="65">
        <v>0</v>
      </c>
      <c r="E46" s="78" t="s">
        <v>64</v>
      </c>
      <c r="F46" s="68">
        <v>3788.22</v>
      </c>
      <c r="G46" s="70">
        <f>F46/C46</f>
        <v>10.132181448593132</v>
      </c>
      <c r="H46" s="70">
        <v>0</v>
      </c>
    </row>
    <row r="47" spans="2:9" x14ac:dyDescent="0.25">
      <c r="B47" s="62"/>
      <c r="C47" s="65"/>
      <c r="D47" s="65"/>
      <c r="E47" s="78"/>
      <c r="F47" s="65"/>
      <c r="G47" s="70"/>
      <c r="H47" s="70"/>
    </row>
    <row r="48" spans="2:9" x14ac:dyDescent="0.25">
      <c r="B48" s="182" t="s">
        <v>164</v>
      </c>
      <c r="C48" s="182"/>
      <c r="D48" s="182"/>
      <c r="E48" s="182"/>
      <c r="F48" s="182"/>
      <c r="G48" s="182"/>
      <c r="H48" s="182"/>
    </row>
    <row r="49" spans="2:8" x14ac:dyDescent="0.25">
      <c r="B49" s="64" t="s">
        <v>155</v>
      </c>
      <c r="C49" s="67">
        <v>482.96999999999997</v>
      </c>
      <c r="D49" s="67">
        <v>0</v>
      </c>
      <c r="E49" s="79" t="s">
        <v>64</v>
      </c>
      <c r="F49" s="67">
        <f>F50</f>
        <v>1621.04</v>
      </c>
      <c r="G49" s="70">
        <f>F49/C49</f>
        <v>3.3563989481748351</v>
      </c>
      <c r="H49" s="70">
        <v>0</v>
      </c>
    </row>
    <row r="50" spans="2:8" x14ac:dyDescent="0.25">
      <c r="B50" s="64" t="s">
        <v>156</v>
      </c>
      <c r="C50" s="67">
        <v>482.96999999999997</v>
      </c>
      <c r="D50" s="67">
        <v>0</v>
      </c>
      <c r="E50" s="79" t="s">
        <v>64</v>
      </c>
      <c r="F50" s="67">
        <f>F51+F53+F54+F55+F56+F52</f>
        <v>1621.04</v>
      </c>
      <c r="G50" s="70">
        <f>F50/C50</f>
        <v>3.3563989481748351</v>
      </c>
      <c r="H50" s="70">
        <v>0</v>
      </c>
    </row>
    <row r="51" spans="2:8" x14ac:dyDescent="0.25">
      <c r="B51" s="63" t="s">
        <v>157</v>
      </c>
      <c r="C51" s="65">
        <v>0</v>
      </c>
      <c r="D51" s="65">
        <v>0</v>
      </c>
      <c r="E51" s="78" t="s">
        <v>64</v>
      </c>
      <c r="F51" s="68">
        <v>0</v>
      </c>
      <c r="G51" s="70">
        <v>0</v>
      </c>
      <c r="H51" s="70">
        <v>0</v>
      </c>
    </row>
    <row r="52" spans="2:8" x14ac:dyDescent="0.25">
      <c r="B52" s="63" t="s">
        <v>158</v>
      </c>
      <c r="C52" s="65">
        <v>0</v>
      </c>
      <c r="D52" s="65">
        <v>0</v>
      </c>
      <c r="E52" s="78" t="s">
        <v>64</v>
      </c>
      <c r="F52" s="68">
        <v>0</v>
      </c>
      <c r="G52" s="70">
        <v>0</v>
      </c>
      <c r="H52" s="70">
        <v>0</v>
      </c>
    </row>
    <row r="53" spans="2:8" x14ac:dyDescent="0.25">
      <c r="B53" s="63" t="s">
        <v>159</v>
      </c>
      <c r="C53" s="65">
        <v>0</v>
      </c>
      <c r="D53" s="65">
        <v>0</v>
      </c>
      <c r="E53" s="78" t="s">
        <v>64</v>
      </c>
      <c r="F53" s="68">
        <v>0</v>
      </c>
      <c r="G53" s="70">
        <v>0</v>
      </c>
      <c r="H53" s="70">
        <v>0</v>
      </c>
    </row>
    <row r="54" spans="2:8" x14ac:dyDescent="0.25">
      <c r="B54" s="63" t="s">
        <v>160</v>
      </c>
      <c r="C54" s="65">
        <v>126.82</v>
      </c>
      <c r="D54" s="65">
        <v>0</v>
      </c>
      <c r="E54" s="78" t="s">
        <v>64</v>
      </c>
      <c r="F54" s="68">
        <v>0</v>
      </c>
      <c r="G54" s="70">
        <f>F54/C54</f>
        <v>0</v>
      </c>
      <c r="H54" s="70">
        <v>0</v>
      </c>
    </row>
    <row r="55" spans="2:8" x14ac:dyDescent="0.25">
      <c r="B55" s="61" t="s">
        <v>162</v>
      </c>
      <c r="C55" s="65">
        <v>336.15</v>
      </c>
      <c r="D55" s="65">
        <v>0</v>
      </c>
      <c r="E55" s="78" t="s">
        <v>64</v>
      </c>
      <c r="F55" s="68">
        <v>1621.04</v>
      </c>
      <c r="G55" s="70">
        <f>F55/C55</f>
        <v>4.822370965342853</v>
      </c>
      <c r="H55" s="70">
        <v>0</v>
      </c>
    </row>
    <row r="56" spans="2:8" x14ac:dyDescent="0.25">
      <c r="B56" s="63" t="s">
        <v>163</v>
      </c>
      <c r="C56" s="65">
        <v>0</v>
      </c>
      <c r="D56" s="65">
        <v>0</v>
      </c>
      <c r="E56" s="78" t="s">
        <v>64</v>
      </c>
      <c r="F56" s="68">
        <v>0</v>
      </c>
      <c r="G56" s="70">
        <v>0</v>
      </c>
      <c r="H56" s="70">
        <v>0</v>
      </c>
    </row>
  </sheetData>
  <mergeCells count="3">
    <mergeCell ref="B2:H2"/>
    <mergeCell ref="B37:H37"/>
    <mergeCell ref="B48:H48"/>
  </mergeCells>
  <pageMargins left="0.7" right="0.7" top="0.75" bottom="0.75" header="0.3" footer="0.3"/>
  <pageSetup paperSize="9" scale="58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9"/>
  <sheetViews>
    <sheetView workbookViewId="0">
      <selection activeCell="B16" sqref="B16"/>
    </sheetView>
  </sheetViews>
  <sheetFormatPr defaultRowHeight="15" x14ac:dyDescent="0.25"/>
  <cols>
    <col min="1" max="1" width="4.5703125" customWidth="1"/>
    <col min="2" max="2" width="70.28515625" bestFit="1" customWidth="1"/>
    <col min="3" max="6" width="25.28515625" customWidth="1"/>
    <col min="7" max="8" width="15.7109375" customWidth="1"/>
  </cols>
  <sheetData>
    <row r="1" spans="2:9" ht="18" x14ac:dyDescent="0.25">
      <c r="B1" s="2"/>
      <c r="C1" s="2"/>
      <c r="D1" s="2"/>
      <c r="E1" s="2"/>
      <c r="F1" s="3"/>
      <c r="G1" s="3"/>
      <c r="H1" s="3"/>
    </row>
    <row r="2" spans="2:9" ht="15.75" customHeight="1" x14ac:dyDescent="0.25">
      <c r="B2" s="180" t="s">
        <v>36</v>
      </c>
      <c r="C2" s="180"/>
      <c r="D2" s="180"/>
      <c r="E2" s="180"/>
      <c r="F2" s="180"/>
      <c r="G2" s="180"/>
      <c r="H2" s="180"/>
    </row>
    <row r="3" spans="2:9" ht="18" x14ac:dyDescent="0.25">
      <c r="B3" s="2"/>
      <c r="C3" s="2"/>
      <c r="D3" s="2"/>
      <c r="E3" s="2"/>
      <c r="F3" s="3"/>
      <c r="G3" s="3"/>
      <c r="H3" s="3"/>
    </row>
    <row r="4" spans="2:9" ht="25.5" x14ac:dyDescent="0.25">
      <c r="B4" s="31" t="s">
        <v>3</v>
      </c>
      <c r="C4" s="31" t="s">
        <v>60</v>
      </c>
      <c r="D4" s="31" t="s">
        <v>63</v>
      </c>
      <c r="E4" s="31" t="s">
        <v>61</v>
      </c>
      <c r="F4" s="31" t="s">
        <v>62</v>
      </c>
      <c r="G4" s="31" t="s">
        <v>13</v>
      </c>
      <c r="H4" s="31" t="s">
        <v>37</v>
      </c>
    </row>
    <row r="5" spans="2:9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15</v>
      </c>
      <c r="H5" s="31" t="s">
        <v>65</v>
      </c>
    </row>
    <row r="6" spans="2:9" ht="15.75" customHeight="1" x14ac:dyDescent="0.25">
      <c r="B6" s="95" t="s">
        <v>180</v>
      </c>
      <c r="C6" s="96">
        <f>C7</f>
        <v>1622539.87</v>
      </c>
      <c r="D6" s="96">
        <v>1843685.41</v>
      </c>
      <c r="E6" s="97" t="s">
        <v>64</v>
      </c>
      <c r="F6" s="96">
        <v>1821901.55</v>
      </c>
      <c r="G6" s="98">
        <f>F6/C6</f>
        <v>1.1228701270681256</v>
      </c>
      <c r="H6" s="99">
        <v>98.82</v>
      </c>
      <c r="I6" s="48"/>
    </row>
    <row r="7" spans="2:9" ht="15.75" customHeight="1" x14ac:dyDescent="0.25">
      <c r="B7" s="100" t="s">
        <v>181</v>
      </c>
      <c r="C7" s="101">
        <f>C8+C9</f>
        <v>1622539.87</v>
      </c>
      <c r="D7" s="101">
        <v>1843685.41</v>
      </c>
      <c r="E7" s="102" t="s">
        <v>64</v>
      </c>
      <c r="F7" s="101">
        <v>1821901.55</v>
      </c>
      <c r="G7" s="103">
        <f>F7/C7</f>
        <v>1.1228701270681256</v>
      </c>
      <c r="H7" s="104">
        <v>98.82</v>
      </c>
      <c r="I7" s="48"/>
    </row>
    <row r="8" spans="2:9" x14ac:dyDescent="0.25">
      <c r="B8" s="105" t="s">
        <v>182</v>
      </c>
      <c r="C8" s="106">
        <v>1622539.87</v>
      </c>
      <c r="D8" s="106">
        <v>1817532.91</v>
      </c>
      <c r="E8" s="107" t="s">
        <v>64</v>
      </c>
      <c r="F8" s="106">
        <v>1806178.55</v>
      </c>
      <c r="G8" s="108">
        <f>F8/C8</f>
        <v>1.113179764266748</v>
      </c>
      <c r="H8" s="109">
        <v>99.38</v>
      </c>
      <c r="I8" s="48"/>
    </row>
    <row r="9" spans="2:9" x14ac:dyDescent="0.25">
      <c r="B9" s="105" t="s">
        <v>183</v>
      </c>
      <c r="C9" s="106">
        <v>0</v>
      </c>
      <c r="D9" s="106">
        <v>26152.5</v>
      </c>
      <c r="E9" s="107" t="s">
        <v>64</v>
      </c>
      <c r="F9" s="106">
        <v>15723</v>
      </c>
      <c r="G9" s="108">
        <v>0</v>
      </c>
      <c r="H9" s="109">
        <v>60.12</v>
      </c>
      <c r="I9" s="48"/>
    </row>
  </sheetData>
  <mergeCells count="1">
    <mergeCell ref="B2:H2"/>
  </mergeCells>
  <pageMargins left="0.7" right="0.7" top="0.75" bottom="0.75" header="0.3" footer="0.3"/>
  <pageSetup paperSize="9" scale="6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F12" sqref="F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80" t="s">
        <v>52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2" ht="15.75" customHeight="1" x14ac:dyDescent="0.25">
      <c r="B3" s="180" t="s">
        <v>28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86" t="s">
        <v>3</v>
      </c>
      <c r="C5" s="187"/>
      <c r="D5" s="187"/>
      <c r="E5" s="187"/>
      <c r="F5" s="188"/>
      <c r="G5" s="31" t="s">
        <v>60</v>
      </c>
      <c r="H5" s="31" t="s">
        <v>63</v>
      </c>
      <c r="I5" s="31" t="s">
        <v>61</v>
      </c>
      <c r="J5" s="31" t="s">
        <v>62</v>
      </c>
      <c r="K5" s="31" t="s">
        <v>13</v>
      </c>
      <c r="L5" s="31" t="s">
        <v>37</v>
      </c>
    </row>
    <row r="6" spans="2:12" x14ac:dyDescent="0.25">
      <c r="B6" s="186">
        <v>1</v>
      </c>
      <c r="C6" s="187"/>
      <c r="D6" s="187"/>
      <c r="E6" s="187"/>
      <c r="F6" s="188"/>
      <c r="G6" s="31">
        <v>2</v>
      </c>
      <c r="H6" s="31">
        <v>3</v>
      </c>
      <c r="I6" s="31">
        <v>4</v>
      </c>
      <c r="J6" s="31">
        <v>5</v>
      </c>
      <c r="K6" s="31" t="s">
        <v>15</v>
      </c>
      <c r="L6" s="31" t="s">
        <v>65</v>
      </c>
    </row>
    <row r="7" spans="2:12" ht="25.5" x14ac:dyDescent="0.25">
      <c r="B7" s="6">
        <v>8</v>
      </c>
      <c r="C7" s="6"/>
      <c r="D7" s="6"/>
      <c r="E7" s="6"/>
      <c r="F7" s="6" t="s">
        <v>5</v>
      </c>
      <c r="G7" s="4"/>
      <c r="H7" s="4"/>
      <c r="I7" s="4"/>
      <c r="J7" s="23"/>
      <c r="K7" s="23"/>
      <c r="L7" s="23"/>
    </row>
    <row r="8" spans="2:12" x14ac:dyDescent="0.25">
      <c r="B8" s="6"/>
      <c r="C8" s="10">
        <v>84</v>
      </c>
      <c r="D8" s="10"/>
      <c r="E8" s="10"/>
      <c r="F8" s="10" t="s">
        <v>10</v>
      </c>
      <c r="G8" s="4"/>
      <c r="H8" s="4"/>
      <c r="I8" s="4"/>
      <c r="J8" s="23"/>
      <c r="K8" s="23"/>
      <c r="L8" s="23"/>
    </row>
    <row r="9" spans="2:12" ht="51" x14ac:dyDescent="0.25">
      <c r="B9" s="7"/>
      <c r="C9" s="7"/>
      <c r="D9" s="7">
        <v>841</v>
      </c>
      <c r="E9" s="7"/>
      <c r="F9" s="24" t="s">
        <v>29</v>
      </c>
      <c r="G9" s="4"/>
      <c r="H9" s="4"/>
      <c r="I9" s="4"/>
      <c r="J9" s="23"/>
      <c r="K9" s="23"/>
      <c r="L9" s="23"/>
    </row>
    <row r="10" spans="2:12" ht="25.5" x14ac:dyDescent="0.25">
      <c r="B10" s="7"/>
      <c r="C10" s="7"/>
      <c r="D10" s="7"/>
      <c r="E10" s="7">
        <v>8413</v>
      </c>
      <c r="F10" s="24" t="s">
        <v>30</v>
      </c>
      <c r="G10" s="4"/>
      <c r="H10" s="4"/>
      <c r="I10" s="4"/>
      <c r="J10" s="23"/>
      <c r="K10" s="23"/>
      <c r="L10" s="23"/>
    </row>
    <row r="11" spans="2:12" x14ac:dyDescent="0.25">
      <c r="B11" s="7"/>
      <c r="C11" s="7"/>
      <c r="D11" s="7"/>
      <c r="E11" s="8" t="s">
        <v>17</v>
      </c>
      <c r="F11" s="12"/>
      <c r="G11" s="4"/>
      <c r="H11" s="4"/>
      <c r="I11" s="4"/>
      <c r="J11" s="23"/>
      <c r="K11" s="23"/>
      <c r="L11" s="23"/>
    </row>
    <row r="12" spans="2:12" ht="25.5" x14ac:dyDescent="0.25">
      <c r="B12" s="9">
        <v>5</v>
      </c>
      <c r="C12" s="9"/>
      <c r="D12" s="9"/>
      <c r="E12" s="9"/>
      <c r="F12" s="17" t="s">
        <v>6</v>
      </c>
      <c r="G12" s="4"/>
      <c r="H12" s="4"/>
      <c r="I12" s="4"/>
      <c r="J12" s="23"/>
      <c r="K12" s="23"/>
      <c r="L12" s="23"/>
    </row>
    <row r="13" spans="2:12" ht="25.5" x14ac:dyDescent="0.25">
      <c r="B13" s="10"/>
      <c r="C13" s="10">
        <v>54</v>
      </c>
      <c r="D13" s="10"/>
      <c r="E13" s="10"/>
      <c r="F13" s="18" t="s">
        <v>11</v>
      </c>
      <c r="G13" s="4"/>
      <c r="H13" s="4"/>
      <c r="I13" s="5"/>
      <c r="J13" s="23"/>
      <c r="K13" s="23"/>
      <c r="L13" s="23"/>
    </row>
    <row r="14" spans="2:12" ht="63.75" x14ac:dyDescent="0.25">
      <c r="B14" s="10"/>
      <c r="C14" s="10"/>
      <c r="D14" s="10">
        <v>541</v>
      </c>
      <c r="E14" s="24"/>
      <c r="F14" s="24" t="s">
        <v>31</v>
      </c>
      <c r="G14" s="4"/>
      <c r="H14" s="4"/>
      <c r="I14" s="5"/>
      <c r="J14" s="23"/>
      <c r="K14" s="23"/>
      <c r="L14" s="23"/>
    </row>
    <row r="15" spans="2:12" ht="38.25" x14ac:dyDescent="0.25">
      <c r="B15" s="10"/>
      <c r="C15" s="10"/>
      <c r="D15" s="10"/>
      <c r="E15" s="24">
        <v>5413</v>
      </c>
      <c r="F15" s="24" t="s">
        <v>32</v>
      </c>
      <c r="G15" s="4"/>
      <c r="H15" s="4"/>
      <c r="I15" s="5"/>
      <c r="J15" s="23"/>
      <c r="K15" s="23"/>
      <c r="L15" s="23"/>
    </row>
    <row r="16" spans="2:12" x14ac:dyDescent="0.25">
      <c r="B16" s="11" t="s">
        <v>12</v>
      </c>
      <c r="C16" s="9"/>
      <c r="D16" s="9"/>
      <c r="E16" s="9"/>
      <c r="F16" s="17" t="s">
        <v>17</v>
      </c>
      <c r="G16" s="4"/>
      <c r="H16" s="4"/>
      <c r="I16" s="4"/>
      <c r="J16" s="23"/>
      <c r="K16" s="23"/>
      <c r="L16" s="23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6"/>
  <sheetViews>
    <sheetView workbookViewId="0">
      <selection activeCell="D33" sqref="D3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80" t="s">
        <v>33</v>
      </c>
      <c r="C2" s="180"/>
      <c r="D2" s="180"/>
      <c r="E2" s="180"/>
      <c r="F2" s="180"/>
      <c r="G2" s="180"/>
      <c r="H2" s="180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1" t="s">
        <v>3</v>
      </c>
      <c r="C4" s="31" t="s">
        <v>60</v>
      </c>
      <c r="D4" s="31" t="s">
        <v>63</v>
      </c>
      <c r="E4" s="31" t="s">
        <v>61</v>
      </c>
      <c r="F4" s="31" t="s">
        <v>62</v>
      </c>
      <c r="G4" s="31" t="s">
        <v>13</v>
      </c>
      <c r="H4" s="31" t="s">
        <v>37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15</v>
      </c>
      <c r="H5" s="31" t="s">
        <v>65</v>
      </c>
    </row>
    <row r="6" spans="2:8" x14ac:dyDescent="0.25">
      <c r="B6" s="6" t="s">
        <v>34</v>
      </c>
      <c r="C6" s="4"/>
      <c r="D6" s="4"/>
      <c r="E6" s="5"/>
      <c r="F6" s="23"/>
      <c r="G6" s="23"/>
      <c r="H6" s="23"/>
    </row>
    <row r="7" spans="2:8" x14ac:dyDescent="0.25">
      <c r="B7" s="6" t="s">
        <v>26</v>
      </c>
      <c r="C7" s="4"/>
      <c r="D7" s="4"/>
      <c r="E7" s="4"/>
      <c r="F7" s="23"/>
      <c r="G7" s="23"/>
      <c r="H7" s="23"/>
    </row>
    <row r="8" spans="2:8" x14ac:dyDescent="0.25">
      <c r="B8" s="27" t="s">
        <v>25</v>
      </c>
      <c r="C8" s="4"/>
      <c r="D8" s="4"/>
      <c r="E8" s="4"/>
      <c r="F8" s="23"/>
      <c r="G8" s="23"/>
      <c r="H8" s="23"/>
    </row>
    <row r="9" spans="2:8" x14ac:dyDescent="0.25">
      <c r="B9" s="26" t="s">
        <v>24</v>
      </c>
      <c r="C9" s="4"/>
      <c r="D9" s="4"/>
      <c r="E9" s="4"/>
      <c r="F9" s="23"/>
      <c r="G9" s="23"/>
      <c r="H9" s="23"/>
    </row>
    <row r="10" spans="2:8" x14ac:dyDescent="0.25">
      <c r="B10" s="26" t="s">
        <v>17</v>
      </c>
      <c r="C10" s="4"/>
      <c r="D10" s="4"/>
      <c r="E10" s="4"/>
      <c r="F10" s="23"/>
      <c r="G10" s="23"/>
      <c r="H10" s="23"/>
    </row>
    <row r="11" spans="2:8" x14ac:dyDescent="0.25">
      <c r="B11" s="6" t="s">
        <v>23</v>
      </c>
      <c r="C11" s="4"/>
      <c r="D11" s="4"/>
      <c r="E11" s="5"/>
      <c r="F11" s="23"/>
      <c r="G11" s="23"/>
      <c r="H11" s="23"/>
    </row>
    <row r="12" spans="2:8" x14ac:dyDescent="0.25">
      <c r="B12" s="25" t="s">
        <v>22</v>
      </c>
      <c r="C12" s="4"/>
      <c r="D12" s="4"/>
      <c r="E12" s="5"/>
      <c r="F12" s="23"/>
      <c r="G12" s="23"/>
      <c r="H12" s="23"/>
    </row>
    <row r="13" spans="2:8" x14ac:dyDescent="0.25">
      <c r="B13" s="6" t="s">
        <v>21</v>
      </c>
      <c r="C13" s="4"/>
      <c r="D13" s="4"/>
      <c r="E13" s="5"/>
      <c r="F13" s="23"/>
      <c r="G13" s="23"/>
      <c r="H13" s="23"/>
    </row>
    <row r="14" spans="2:8" x14ac:dyDescent="0.25">
      <c r="B14" s="25" t="s">
        <v>20</v>
      </c>
      <c r="C14" s="4"/>
      <c r="D14" s="4"/>
      <c r="E14" s="5"/>
      <c r="F14" s="23"/>
      <c r="G14" s="23"/>
      <c r="H14" s="23"/>
    </row>
    <row r="15" spans="2:8" x14ac:dyDescent="0.25">
      <c r="B15" s="10" t="s">
        <v>12</v>
      </c>
      <c r="C15" s="4"/>
      <c r="D15" s="4"/>
      <c r="E15" s="5"/>
      <c r="F15" s="23"/>
      <c r="G15" s="23"/>
      <c r="H15" s="23"/>
    </row>
    <row r="16" spans="2:8" x14ac:dyDescent="0.25">
      <c r="B16" s="25"/>
      <c r="C16" s="4"/>
      <c r="D16" s="4"/>
      <c r="E16" s="5"/>
      <c r="F16" s="23"/>
      <c r="G16" s="23"/>
      <c r="H16" s="23"/>
    </row>
    <row r="17" spans="2:8" ht="15.75" customHeight="1" x14ac:dyDescent="0.25">
      <c r="B17" s="6" t="s">
        <v>35</v>
      </c>
      <c r="C17" s="4"/>
      <c r="D17" s="4"/>
      <c r="E17" s="5"/>
      <c r="F17" s="23"/>
      <c r="G17" s="23"/>
      <c r="H17" s="23"/>
    </row>
    <row r="18" spans="2:8" ht="15.75" customHeight="1" x14ac:dyDescent="0.25">
      <c r="B18" s="6" t="s">
        <v>26</v>
      </c>
      <c r="C18" s="4"/>
      <c r="D18" s="4"/>
      <c r="E18" s="4"/>
      <c r="F18" s="23"/>
      <c r="G18" s="23"/>
      <c r="H18" s="23"/>
    </row>
    <row r="19" spans="2:8" x14ac:dyDescent="0.25">
      <c r="B19" s="27" t="s">
        <v>25</v>
      </c>
      <c r="C19" s="4"/>
      <c r="D19" s="4"/>
      <c r="E19" s="4"/>
      <c r="F19" s="23"/>
      <c r="G19" s="23"/>
      <c r="H19" s="23"/>
    </row>
    <row r="20" spans="2:8" x14ac:dyDescent="0.25">
      <c r="B20" s="26" t="s">
        <v>24</v>
      </c>
      <c r="C20" s="4"/>
      <c r="D20" s="4"/>
      <c r="E20" s="4"/>
      <c r="F20" s="23"/>
      <c r="G20" s="23"/>
      <c r="H20" s="23"/>
    </row>
    <row r="21" spans="2:8" x14ac:dyDescent="0.25">
      <c r="B21" s="26" t="s">
        <v>17</v>
      </c>
      <c r="C21" s="4"/>
      <c r="D21" s="4"/>
      <c r="E21" s="4"/>
      <c r="F21" s="23"/>
      <c r="G21" s="23"/>
      <c r="H21" s="23"/>
    </row>
    <row r="22" spans="2:8" x14ac:dyDescent="0.25">
      <c r="B22" s="6" t="s">
        <v>23</v>
      </c>
      <c r="C22" s="4"/>
      <c r="D22" s="4"/>
      <c r="E22" s="5"/>
      <c r="F22" s="23"/>
      <c r="G22" s="23"/>
      <c r="H22" s="23"/>
    </row>
    <row r="23" spans="2:8" x14ac:dyDescent="0.25">
      <c r="B23" s="25" t="s">
        <v>22</v>
      </c>
      <c r="C23" s="4"/>
      <c r="D23" s="4"/>
      <c r="E23" s="5"/>
      <c r="F23" s="23"/>
      <c r="G23" s="23"/>
      <c r="H23" s="23"/>
    </row>
    <row r="24" spans="2:8" x14ac:dyDescent="0.25">
      <c r="B24" s="6" t="s">
        <v>21</v>
      </c>
      <c r="C24" s="4"/>
      <c r="D24" s="4"/>
      <c r="E24" s="5"/>
      <c r="F24" s="23"/>
      <c r="G24" s="23"/>
      <c r="H24" s="23"/>
    </row>
    <row r="25" spans="2:8" x14ac:dyDescent="0.25">
      <c r="B25" s="25" t="s">
        <v>20</v>
      </c>
      <c r="C25" s="4"/>
      <c r="D25" s="4"/>
      <c r="E25" s="5"/>
      <c r="F25" s="23"/>
      <c r="G25" s="23"/>
      <c r="H25" s="23"/>
    </row>
    <row r="26" spans="2:8" x14ac:dyDescent="0.25">
      <c r="B26" s="10" t="s">
        <v>12</v>
      </c>
      <c r="C26" s="4"/>
      <c r="D26" s="4"/>
      <c r="E26" s="5"/>
      <c r="F26" s="23"/>
      <c r="G26" s="23"/>
      <c r="H26" s="23"/>
    </row>
  </sheetData>
  <mergeCells count="1">
    <mergeCell ref="B2:H2"/>
  </mergeCells>
  <pageMargins left="0.7" right="0.7" top="0.75" bottom="0.75" header="0.3" footer="0.3"/>
  <pageSetup paperSize="9" scale="73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8"/>
  <sheetViews>
    <sheetView zoomScaleNormal="100" workbookViewId="0">
      <selection activeCell="G110" sqref="G110:G117"/>
    </sheetView>
  </sheetViews>
  <sheetFormatPr defaultRowHeight="15" x14ac:dyDescent="0.25"/>
  <cols>
    <col min="1" max="1" width="4.28515625" customWidth="1"/>
    <col min="2" max="2" width="5.42578125" customWidth="1"/>
    <col min="3" max="3" width="6.7109375" customWidth="1"/>
    <col min="4" max="4" width="77.7109375" customWidth="1"/>
    <col min="5" max="7" width="25.28515625" customWidth="1"/>
    <col min="8" max="8" width="15.7109375" customWidth="1"/>
  </cols>
  <sheetData>
    <row r="1" spans="1:9" ht="18" x14ac:dyDescent="0.25">
      <c r="B1" s="2"/>
      <c r="C1" s="2"/>
      <c r="D1" s="2"/>
      <c r="E1" s="2"/>
      <c r="F1" s="2"/>
      <c r="G1" s="2"/>
      <c r="H1" s="3"/>
    </row>
    <row r="2" spans="1:9" ht="18" customHeight="1" x14ac:dyDescent="0.25">
      <c r="B2" s="180" t="s">
        <v>7</v>
      </c>
      <c r="C2" s="202"/>
      <c r="D2" s="202"/>
      <c r="E2" s="202"/>
      <c r="F2" s="202"/>
      <c r="G2" s="202"/>
      <c r="H2" s="202"/>
    </row>
    <row r="3" spans="1:9" ht="18" x14ac:dyDescent="0.25">
      <c r="B3" s="2"/>
      <c r="C3" s="2"/>
      <c r="D3" s="2"/>
      <c r="E3" s="2"/>
      <c r="F3" s="2"/>
      <c r="G3" s="2"/>
      <c r="H3" s="3"/>
    </row>
    <row r="4" spans="1:9" ht="15.75" x14ac:dyDescent="0.25">
      <c r="B4" s="203" t="s">
        <v>53</v>
      </c>
      <c r="C4" s="203"/>
      <c r="D4" s="203"/>
      <c r="E4" s="203"/>
      <c r="F4" s="203"/>
      <c r="G4" s="203"/>
      <c r="H4" s="203"/>
    </row>
    <row r="5" spans="1:9" ht="18" x14ac:dyDescent="0.25">
      <c r="B5" s="2"/>
      <c r="C5" s="2"/>
      <c r="D5" s="2"/>
      <c r="E5" s="2"/>
      <c r="F5" s="2"/>
      <c r="G5" s="2"/>
      <c r="H5" s="3"/>
    </row>
    <row r="6" spans="1:9" ht="25.5" x14ac:dyDescent="0.25">
      <c r="B6" s="186" t="s">
        <v>3</v>
      </c>
      <c r="C6" s="187"/>
      <c r="D6" s="188"/>
      <c r="E6" s="31" t="s">
        <v>63</v>
      </c>
      <c r="F6" s="31" t="s">
        <v>61</v>
      </c>
      <c r="G6" s="31" t="s">
        <v>66</v>
      </c>
      <c r="H6" s="31" t="s">
        <v>37</v>
      </c>
    </row>
    <row r="7" spans="1:9" s="22" customFormat="1" ht="15.75" customHeight="1" x14ac:dyDescent="0.2">
      <c r="B7" s="204">
        <v>1</v>
      </c>
      <c r="C7" s="205"/>
      <c r="D7" s="206"/>
      <c r="E7" s="32">
        <v>2</v>
      </c>
      <c r="F7" s="32">
        <v>3</v>
      </c>
      <c r="G7" s="32">
        <v>4</v>
      </c>
      <c r="H7" s="32" t="s">
        <v>67</v>
      </c>
    </row>
    <row r="8" spans="1:9" s="33" customFormat="1" ht="27.75" customHeight="1" x14ac:dyDescent="0.25">
      <c r="B8" s="120" t="s">
        <v>71</v>
      </c>
      <c r="C8" s="121" t="s">
        <v>184</v>
      </c>
      <c r="D8" s="122"/>
      <c r="E8" s="96">
        <v>1843685.41</v>
      </c>
      <c r="F8" s="97" t="s">
        <v>64</v>
      </c>
      <c r="G8" s="96">
        <v>1821901.55</v>
      </c>
      <c r="H8" s="99">
        <v>98.82</v>
      </c>
      <c r="I8" s="48"/>
    </row>
    <row r="9" spans="1:9" s="33" customFormat="1" ht="20.25" customHeight="1" x14ac:dyDescent="0.25">
      <c r="B9" s="110" t="s">
        <v>71</v>
      </c>
      <c r="C9" s="111" t="s">
        <v>185</v>
      </c>
      <c r="D9" s="116"/>
      <c r="E9" s="112">
        <v>1843685.41</v>
      </c>
      <c r="F9" s="113" t="s">
        <v>64</v>
      </c>
      <c r="G9" s="112">
        <v>1821901.55</v>
      </c>
      <c r="H9" s="114">
        <v>98.82</v>
      </c>
      <c r="I9" s="48"/>
    </row>
    <row r="10" spans="1:9" s="33" customFormat="1" ht="13.5" customHeight="1" x14ac:dyDescent="0.25">
      <c r="B10" s="110" t="s">
        <v>71</v>
      </c>
      <c r="C10" s="111" t="s">
        <v>186</v>
      </c>
      <c r="D10" s="116"/>
      <c r="E10" s="112">
        <v>1843685.41</v>
      </c>
      <c r="F10" s="113" t="s">
        <v>64</v>
      </c>
      <c r="G10" s="112">
        <v>1821901.55</v>
      </c>
      <c r="H10" s="114">
        <v>98.82</v>
      </c>
      <c r="I10" s="48"/>
    </row>
    <row r="11" spans="1:9" x14ac:dyDescent="0.25">
      <c r="A11" s="48"/>
      <c r="B11" s="207" t="s">
        <v>291</v>
      </c>
      <c r="C11" s="207"/>
      <c r="D11" s="207"/>
      <c r="E11" s="126">
        <v>1843685.41</v>
      </c>
      <c r="F11" s="113" t="s">
        <v>64</v>
      </c>
      <c r="G11" s="126">
        <v>1821901.55</v>
      </c>
      <c r="H11" s="127">
        <v>98.82</v>
      </c>
      <c r="I11" s="48"/>
    </row>
    <row r="12" spans="1:9" x14ac:dyDescent="0.25">
      <c r="A12" s="48"/>
      <c r="B12" s="196" t="s">
        <v>166</v>
      </c>
      <c r="C12" s="196"/>
      <c r="D12" s="196"/>
      <c r="E12" s="128">
        <v>160526.28</v>
      </c>
      <c r="F12" s="129" t="s">
        <v>64</v>
      </c>
      <c r="G12" s="128">
        <v>150096.78</v>
      </c>
      <c r="H12" s="130">
        <v>93.5</v>
      </c>
      <c r="I12" s="48"/>
    </row>
    <row r="13" spans="1:9" x14ac:dyDescent="0.25">
      <c r="A13" s="48"/>
      <c r="B13" s="196" t="s">
        <v>167</v>
      </c>
      <c r="C13" s="196"/>
      <c r="D13" s="196"/>
      <c r="E13" s="128">
        <v>26152.5</v>
      </c>
      <c r="F13" s="129" t="s">
        <v>64</v>
      </c>
      <c r="G13" s="128">
        <v>15723</v>
      </c>
      <c r="H13" s="130">
        <v>60.12</v>
      </c>
      <c r="I13" s="48"/>
    </row>
    <row r="14" spans="1:9" x14ac:dyDescent="0.25">
      <c r="A14" s="48"/>
      <c r="B14" s="196" t="s">
        <v>168</v>
      </c>
      <c r="C14" s="196"/>
      <c r="D14" s="196"/>
      <c r="E14" s="128">
        <v>134373.78</v>
      </c>
      <c r="F14" s="129" t="s">
        <v>64</v>
      </c>
      <c r="G14" s="128">
        <v>134373.78</v>
      </c>
      <c r="H14" s="130">
        <v>100</v>
      </c>
      <c r="I14" s="48"/>
    </row>
    <row r="15" spans="1:9" x14ac:dyDescent="0.25">
      <c r="A15" s="48"/>
      <c r="B15" s="196" t="s">
        <v>169</v>
      </c>
      <c r="C15" s="196"/>
      <c r="D15" s="196"/>
      <c r="E15" s="128">
        <v>2655</v>
      </c>
      <c r="F15" s="129" t="s">
        <v>64</v>
      </c>
      <c r="G15" s="128">
        <v>1208</v>
      </c>
      <c r="H15" s="130">
        <v>45.5</v>
      </c>
      <c r="I15" s="48"/>
    </row>
    <row r="16" spans="1:9" x14ac:dyDescent="0.25">
      <c r="A16" s="48"/>
      <c r="B16" s="196" t="s">
        <v>170</v>
      </c>
      <c r="C16" s="196"/>
      <c r="D16" s="196"/>
      <c r="E16" s="128">
        <v>2655</v>
      </c>
      <c r="F16" s="129" t="s">
        <v>64</v>
      </c>
      <c r="G16" s="128">
        <v>1208</v>
      </c>
      <c r="H16" s="130">
        <v>45.5</v>
      </c>
      <c r="I16" s="48"/>
    </row>
    <row r="17" spans="1:9" x14ac:dyDescent="0.25">
      <c r="A17" s="48"/>
      <c r="B17" s="196" t="s">
        <v>171</v>
      </c>
      <c r="C17" s="196"/>
      <c r="D17" s="196"/>
      <c r="E17" s="128">
        <v>8320</v>
      </c>
      <c r="F17" s="129" t="s">
        <v>64</v>
      </c>
      <c r="G17" s="128">
        <v>8275</v>
      </c>
      <c r="H17" s="130">
        <v>99.46</v>
      </c>
      <c r="I17" s="48"/>
    </row>
    <row r="18" spans="1:9" x14ac:dyDescent="0.25">
      <c r="A18" s="48"/>
      <c r="B18" s="196" t="s">
        <v>172</v>
      </c>
      <c r="C18" s="196"/>
      <c r="D18" s="196"/>
      <c r="E18" s="128">
        <v>8320</v>
      </c>
      <c r="F18" s="129" t="s">
        <v>64</v>
      </c>
      <c r="G18" s="128">
        <v>8275</v>
      </c>
      <c r="H18" s="130">
        <v>99.46</v>
      </c>
      <c r="I18" s="48"/>
    </row>
    <row r="19" spans="1:9" x14ac:dyDescent="0.25">
      <c r="A19" s="48"/>
      <c r="B19" s="196" t="s">
        <v>173</v>
      </c>
      <c r="C19" s="196"/>
      <c r="D19" s="196"/>
      <c r="E19" s="128">
        <v>1666604.13</v>
      </c>
      <c r="F19" s="129" t="s">
        <v>64</v>
      </c>
      <c r="G19" s="128">
        <v>1655728.83</v>
      </c>
      <c r="H19" s="130">
        <v>99.35</v>
      </c>
      <c r="I19" s="48"/>
    </row>
    <row r="20" spans="1:9" x14ac:dyDescent="0.25">
      <c r="A20" s="48"/>
      <c r="B20" s="196" t="s">
        <v>174</v>
      </c>
      <c r="C20" s="196"/>
      <c r="D20" s="196"/>
      <c r="E20" s="128">
        <v>1630000</v>
      </c>
      <c r="F20" s="129" t="s">
        <v>64</v>
      </c>
      <c r="G20" s="128">
        <v>1625034.82</v>
      </c>
      <c r="H20" s="130">
        <v>99.7</v>
      </c>
      <c r="I20" s="48"/>
    </row>
    <row r="21" spans="1:9" x14ac:dyDescent="0.25">
      <c r="A21" s="48"/>
      <c r="B21" s="196" t="s">
        <v>175</v>
      </c>
      <c r="C21" s="196"/>
      <c r="D21" s="196"/>
      <c r="E21" s="128">
        <v>23225.17</v>
      </c>
      <c r="F21" s="129" t="s">
        <v>64</v>
      </c>
      <c r="G21" s="128">
        <v>23225.17</v>
      </c>
      <c r="H21" s="130">
        <v>100</v>
      </c>
      <c r="I21" s="48"/>
    </row>
    <row r="22" spans="1:9" x14ac:dyDescent="0.25">
      <c r="A22" s="48"/>
      <c r="B22" s="196" t="s">
        <v>176</v>
      </c>
      <c r="C22" s="196"/>
      <c r="D22" s="196"/>
      <c r="E22" s="128">
        <v>13378.96</v>
      </c>
      <c r="F22" s="129" t="s">
        <v>64</v>
      </c>
      <c r="G22" s="128">
        <v>7468.84</v>
      </c>
      <c r="H22" s="130">
        <v>55.83</v>
      </c>
      <c r="I22" s="48"/>
    </row>
    <row r="23" spans="1:9" x14ac:dyDescent="0.25">
      <c r="A23" s="48"/>
      <c r="B23" s="196" t="s">
        <v>177</v>
      </c>
      <c r="C23" s="196"/>
      <c r="D23" s="196"/>
      <c r="E23" s="128">
        <v>5580</v>
      </c>
      <c r="F23" s="129" t="s">
        <v>64</v>
      </c>
      <c r="G23" s="128">
        <v>6592.94</v>
      </c>
      <c r="H23" s="130">
        <v>118.15</v>
      </c>
      <c r="I23" s="48"/>
    </row>
    <row r="24" spans="1:9" x14ac:dyDescent="0.25">
      <c r="A24" s="48"/>
      <c r="B24" s="196" t="s">
        <v>178</v>
      </c>
      <c r="C24" s="196"/>
      <c r="D24" s="196"/>
      <c r="E24" s="128">
        <v>5580</v>
      </c>
      <c r="F24" s="129" t="s">
        <v>64</v>
      </c>
      <c r="G24" s="128">
        <v>6592.94</v>
      </c>
      <c r="H24" s="130">
        <v>118.15</v>
      </c>
      <c r="I24" s="48"/>
    </row>
    <row r="25" spans="1:9" x14ac:dyDescent="0.25">
      <c r="A25" s="48"/>
      <c r="B25" s="200" t="s">
        <v>187</v>
      </c>
      <c r="C25" s="201"/>
      <c r="D25" s="125" t="s">
        <v>188</v>
      </c>
      <c r="E25" s="131">
        <v>134373.78</v>
      </c>
      <c r="F25" s="132" t="s">
        <v>64</v>
      </c>
      <c r="G25" s="131">
        <v>134373.78</v>
      </c>
      <c r="H25" s="133">
        <v>100</v>
      </c>
      <c r="I25" s="48"/>
    </row>
    <row r="26" spans="1:9" x14ac:dyDescent="0.25">
      <c r="A26" s="48"/>
      <c r="B26" s="199" t="s">
        <v>189</v>
      </c>
      <c r="C26" s="201"/>
      <c r="D26" s="124" t="s">
        <v>190</v>
      </c>
      <c r="E26" s="134">
        <v>131373.78</v>
      </c>
      <c r="F26" s="135" t="s">
        <v>64</v>
      </c>
      <c r="G26" s="134">
        <v>131373.78</v>
      </c>
      <c r="H26" s="136">
        <v>100</v>
      </c>
      <c r="I26" s="48"/>
    </row>
    <row r="27" spans="1:9" x14ac:dyDescent="0.25">
      <c r="A27" s="48"/>
      <c r="B27" s="196" t="s">
        <v>166</v>
      </c>
      <c r="C27" s="196"/>
      <c r="D27" s="196"/>
      <c r="E27" s="128">
        <v>131373.78</v>
      </c>
      <c r="F27" s="129" t="s">
        <v>64</v>
      </c>
      <c r="G27" s="128">
        <v>131373.78</v>
      </c>
      <c r="H27" s="130">
        <v>100</v>
      </c>
      <c r="I27" s="48"/>
    </row>
    <row r="28" spans="1:9" x14ac:dyDescent="0.25">
      <c r="A28" s="48"/>
      <c r="B28" s="196" t="s">
        <v>168</v>
      </c>
      <c r="C28" s="196"/>
      <c r="D28" s="196"/>
      <c r="E28" s="128">
        <v>131373.78</v>
      </c>
      <c r="F28" s="129" t="s">
        <v>64</v>
      </c>
      <c r="G28" s="128">
        <v>131373.78</v>
      </c>
      <c r="H28" s="130">
        <v>100</v>
      </c>
      <c r="I28" s="48"/>
    </row>
    <row r="29" spans="1:9" x14ac:dyDescent="0.25">
      <c r="A29" s="48"/>
      <c r="B29" s="123" t="s">
        <v>191</v>
      </c>
      <c r="C29" s="194" t="s">
        <v>9</v>
      </c>
      <c r="D29" s="195"/>
      <c r="E29" s="137">
        <v>130861.24</v>
      </c>
      <c r="F29" s="138" t="s">
        <v>64</v>
      </c>
      <c r="G29" s="137">
        <v>130861.24</v>
      </c>
      <c r="H29" s="139">
        <v>100</v>
      </c>
      <c r="I29" s="48"/>
    </row>
    <row r="30" spans="1:9" x14ac:dyDescent="0.25">
      <c r="A30" s="48"/>
      <c r="B30" s="48" t="s">
        <v>192</v>
      </c>
      <c r="C30" s="192" t="s">
        <v>19</v>
      </c>
      <c r="D30" s="193"/>
      <c r="E30" s="58" t="s">
        <v>71</v>
      </c>
      <c r="F30" s="138"/>
      <c r="G30" s="58">
        <v>3693.8</v>
      </c>
      <c r="H30" s="59" t="s">
        <v>71</v>
      </c>
      <c r="I30" s="48"/>
    </row>
    <row r="31" spans="1:9" x14ac:dyDescent="0.25">
      <c r="A31" s="48"/>
      <c r="B31" s="48" t="s">
        <v>193</v>
      </c>
      <c r="C31" s="192" t="s">
        <v>194</v>
      </c>
      <c r="D31" s="193"/>
      <c r="E31" s="58" t="s">
        <v>71</v>
      </c>
      <c r="F31" s="138"/>
      <c r="G31" s="58">
        <v>43354.39</v>
      </c>
      <c r="H31" s="59" t="s">
        <v>71</v>
      </c>
      <c r="I31" s="48"/>
    </row>
    <row r="32" spans="1:9" x14ac:dyDescent="0.25">
      <c r="A32" s="48"/>
      <c r="B32" s="48" t="s">
        <v>195</v>
      </c>
      <c r="C32" s="192" t="s">
        <v>196</v>
      </c>
      <c r="D32" s="193"/>
      <c r="E32" s="58" t="s">
        <v>71</v>
      </c>
      <c r="F32" s="138"/>
      <c r="G32" s="58">
        <v>2100.2199999999998</v>
      </c>
      <c r="H32" s="59" t="s">
        <v>71</v>
      </c>
      <c r="I32" s="48"/>
    </row>
    <row r="33" spans="1:9" x14ac:dyDescent="0.25">
      <c r="A33" s="48"/>
      <c r="B33" s="48" t="s">
        <v>197</v>
      </c>
      <c r="C33" s="192" t="s">
        <v>198</v>
      </c>
      <c r="D33" s="193"/>
      <c r="E33" s="58" t="s">
        <v>71</v>
      </c>
      <c r="F33" s="138"/>
      <c r="G33" s="58">
        <v>694.83</v>
      </c>
      <c r="H33" s="59" t="s">
        <v>71</v>
      </c>
      <c r="I33" s="48"/>
    </row>
    <row r="34" spans="1:9" x14ac:dyDescent="0.25">
      <c r="A34" s="48"/>
      <c r="B34" s="48" t="s">
        <v>199</v>
      </c>
      <c r="C34" s="192" t="s">
        <v>200</v>
      </c>
      <c r="D34" s="193"/>
      <c r="E34" s="58" t="s">
        <v>71</v>
      </c>
      <c r="F34" s="138"/>
      <c r="G34" s="58">
        <v>8089.89</v>
      </c>
      <c r="H34" s="59" t="s">
        <v>71</v>
      </c>
      <c r="I34" s="48"/>
    </row>
    <row r="35" spans="1:9" x14ac:dyDescent="0.25">
      <c r="A35" s="48"/>
      <c r="B35" s="48" t="s">
        <v>201</v>
      </c>
      <c r="C35" s="192" t="s">
        <v>202</v>
      </c>
      <c r="D35" s="193"/>
      <c r="E35" s="58" t="s">
        <v>71</v>
      </c>
      <c r="F35" s="138"/>
      <c r="G35" s="58">
        <v>4492.95</v>
      </c>
      <c r="H35" s="59" t="s">
        <v>71</v>
      </c>
      <c r="I35" s="48"/>
    </row>
    <row r="36" spans="1:9" x14ac:dyDescent="0.25">
      <c r="A36" s="48"/>
      <c r="B36" s="48" t="s">
        <v>203</v>
      </c>
      <c r="C36" s="192" t="s">
        <v>204</v>
      </c>
      <c r="D36" s="193"/>
      <c r="E36" s="58" t="s">
        <v>71</v>
      </c>
      <c r="F36" s="138"/>
      <c r="G36" s="58">
        <v>14828.25</v>
      </c>
      <c r="H36" s="59" t="s">
        <v>71</v>
      </c>
      <c r="I36" s="48"/>
    </row>
    <row r="37" spans="1:9" x14ac:dyDescent="0.25">
      <c r="A37" s="48"/>
      <c r="B37" s="48" t="s">
        <v>205</v>
      </c>
      <c r="C37" s="192" t="s">
        <v>206</v>
      </c>
      <c r="D37" s="193"/>
      <c r="E37" s="58" t="s">
        <v>71</v>
      </c>
      <c r="F37" s="138"/>
      <c r="G37" s="58">
        <v>2887.87</v>
      </c>
      <c r="H37" s="59" t="s">
        <v>71</v>
      </c>
      <c r="I37" s="48"/>
    </row>
    <row r="38" spans="1:9" x14ac:dyDescent="0.25">
      <c r="A38" s="48"/>
      <c r="B38" s="48" t="s">
        <v>207</v>
      </c>
      <c r="C38" s="192" t="s">
        <v>208</v>
      </c>
      <c r="D38" s="193"/>
      <c r="E38" s="58" t="s">
        <v>71</v>
      </c>
      <c r="F38" s="138"/>
      <c r="G38" s="58">
        <v>766.64</v>
      </c>
      <c r="H38" s="59" t="s">
        <v>71</v>
      </c>
      <c r="I38" s="48"/>
    </row>
    <row r="39" spans="1:9" x14ac:dyDescent="0.25">
      <c r="A39" s="48"/>
      <c r="B39" s="48" t="s">
        <v>209</v>
      </c>
      <c r="C39" s="192" t="s">
        <v>210</v>
      </c>
      <c r="D39" s="193"/>
      <c r="E39" s="58" t="s">
        <v>71</v>
      </c>
      <c r="F39" s="138"/>
      <c r="G39" s="58">
        <v>866.96</v>
      </c>
      <c r="H39" s="59" t="s">
        <v>71</v>
      </c>
      <c r="I39" s="48"/>
    </row>
    <row r="40" spans="1:9" x14ac:dyDescent="0.25">
      <c r="A40" s="48"/>
      <c r="B40" s="48" t="s">
        <v>211</v>
      </c>
      <c r="C40" s="192" t="s">
        <v>212</v>
      </c>
      <c r="D40" s="193"/>
      <c r="E40" s="58" t="s">
        <v>71</v>
      </c>
      <c r="F40" s="138"/>
      <c r="G40" s="58">
        <v>4677.04</v>
      </c>
      <c r="H40" s="59" t="s">
        <v>71</v>
      </c>
      <c r="I40" s="48"/>
    </row>
    <row r="41" spans="1:9" x14ac:dyDescent="0.25">
      <c r="A41" s="48"/>
      <c r="B41" s="48" t="s">
        <v>213</v>
      </c>
      <c r="C41" s="192" t="s">
        <v>214</v>
      </c>
      <c r="D41" s="193"/>
      <c r="E41" s="58" t="s">
        <v>71</v>
      </c>
      <c r="F41" s="138"/>
      <c r="G41" s="58">
        <v>3749.42</v>
      </c>
      <c r="H41" s="59" t="s">
        <v>71</v>
      </c>
      <c r="I41" s="48"/>
    </row>
    <row r="42" spans="1:9" x14ac:dyDescent="0.25">
      <c r="A42" s="48"/>
      <c r="B42" s="48" t="s">
        <v>215</v>
      </c>
      <c r="C42" s="192" t="s">
        <v>216</v>
      </c>
      <c r="D42" s="193"/>
      <c r="E42" s="58" t="s">
        <v>71</v>
      </c>
      <c r="F42" s="138"/>
      <c r="G42" s="58">
        <v>4278.88</v>
      </c>
      <c r="H42" s="59" t="s">
        <v>71</v>
      </c>
      <c r="I42" s="48"/>
    </row>
    <row r="43" spans="1:9" x14ac:dyDescent="0.25">
      <c r="A43" s="48"/>
      <c r="B43" s="48" t="s">
        <v>217</v>
      </c>
      <c r="C43" s="192" t="s">
        <v>218</v>
      </c>
      <c r="D43" s="193"/>
      <c r="E43" s="58" t="s">
        <v>71</v>
      </c>
      <c r="F43" s="138"/>
      <c r="G43" s="58">
        <v>24352.84</v>
      </c>
      <c r="H43" s="59" t="s">
        <v>71</v>
      </c>
      <c r="I43" s="48"/>
    </row>
    <row r="44" spans="1:9" x14ac:dyDescent="0.25">
      <c r="A44" s="48"/>
      <c r="B44" s="48" t="s">
        <v>219</v>
      </c>
      <c r="C44" s="192" t="s">
        <v>220</v>
      </c>
      <c r="D44" s="193"/>
      <c r="E44" s="58" t="s">
        <v>71</v>
      </c>
      <c r="F44" s="138"/>
      <c r="G44" s="58">
        <v>3559.96</v>
      </c>
      <c r="H44" s="59" t="s">
        <v>71</v>
      </c>
      <c r="I44" s="48"/>
    </row>
    <row r="45" spans="1:9" x14ac:dyDescent="0.25">
      <c r="A45" s="48"/>
      <c r="B45" s="48" t="s">
        <v>221</v>
      </c>
      <c r="C45" s="192" t="s">
        <v>222</v>
      </c>
      <c r="D45" s="193"/>
      <c r="E45" s="58" t="s">
        <v>71</v>
      </c>
      <c r="F45" s="138"/>
      <c r="G45" s="58">
        <v>3086.56</v>
      </c>
      <c r="H45" s="59" t="s">
        <v>71</v>
      </c>
      <c r="I45" s="48"/>
    </row>
    <row r="46" spans="1:9" x14ac:dyDescent="0.25">
      <c r="A46" s="48"/>
      <c r="B46" s="48" t="s">
        <v>223</v>
      </c>
      <c r="C46" s="192" t="s">
        <v>224</v>
      </c>
      <c r="D46" s="193"/>
      <c r="E46" s="58" t="s">
        <v>71</v>
      </c>
      <c r="F46" s="138"/>
      <c r="G46" s="58">
        <v>1452.1</v>
      </c>
      <c r="H46" s="59" t="s">
        <v>71</v>
      </c>
      <c r="I46" s="48"/>
    </row>
    <row r="47" spans="1:9" x14ac:dyDescent="0.25">
      <c r="A47" s="48"/>
      <c r="B47" s="48" t="s">
        <v>225</v>
      </c>
      <c r="C47" s="192" t="s">
        <v>226</v>
      </c>
      <c r="D47" s="193"/>
      <c r="E47" s="58" t="s">
        <v>71</v>
      </c>
      <c r="F47" s="138"/>
      <c r="G47" s="58">
        <v>142.75</v>
      </c>
      <c r="H47" s="59" t="s">
        <v>71</v>
      </c>
      <c r="I47" s="48"/>
    </row>
    <row r="48" spans="1:9" x14ac:dyDescent="0.25">
      <c r="A48" s="48"/>
      <c r="B48" s="48" t="s">
        <v>227</v>
      </c>
      <c r="C48" s="192" t="s">
        <v>228</v>
      </c>
      <c r="D48" s="193"/>
      <c r="E48" s="58" t="s">
        <v>71</v>
      </c>
      <c r="F48" s="138"/>
      <c r="G48" s="58">
        <v>2992.07</v>
      </c>
      <c r="H48" s="59" t="s">
        <v>71</v>
      </c>
      <c r="I48" s="48"/>
    </row>
    <row r="49" spans="1:9" x14ac:dyDescent="0.25">
      <c r="A49" s="48"/>
      <c r="B49" s="48" t="s">
        <v>229</v>
      </c>
      <c r="C49" s="192" t="s">
        <v>230</v>
      </c>
      <c r="D49" s="193"/>
      <c r="E49" s="58" t="s">
        <v>71</v>
      </c>
      <c r="F49" s="138"/>
      <c r="G49" s="58">
        <v>222.41</v>
      </c>
      <c r="H49" s="59" t="s">
        <v>71</v>
      </c>
      <c r="I49" s="48"/>
    </row>
    <row r="50" spans="1:9" x14ac:dyDescent="0.25">
      <c r="A50" s="48"/>
      <c r="B50" s="48" t="s">
        <v>231</v>
      </c>
      <c r="C50" s="192" t="s">
        <v>232</v>
      </c>
      <c r="D50" s="193"/>
      <c r="E50" s="58" t="s">
        <v>71</v>
      </c>
      <c r="F50" s="138"/>
      <c r="G50" s="58">
        <v>33.18</v>
      </c>
      <c r="H50" s="59" t="s">
        <v>71</v>
      </c>
      <c r="I50" s="48"/>
    </row>
    <row r="51" spans="1:9" x14ac:dyDescent="0.25">
      <c r="A51" s="48"/>
      <c r="B51" s="48" t="s">
        <v>233</v>
      </c>
      <c r="C51" s="192" t="s">
        <v>234</v>
      </c>
      <c r="D51" s="193"/>
      <c r="E51" s="58" t="s">
        <v>71</v>
      </c>
      <c r="F51" s="138"/>
      <c r="G51" s="58">
        <v>538.23</v>
      </c>
      <c r="H51" s="59" t="s">
        <v>71</v>
      </c>
      <c r="I51" s="48"/>
    </row>
    <row r="52" spans="1:9" x14ac:dyDescent="0.25">
      <c r="A52" s="48"/>
      <c r="B52" s="123" t="s">
        <v>235</v>
      </c>
      <c r="C52" s="194" t="s">
        <v>236</v>
      </c>
      <c r="D52" s="195"/>
      <c r="E52" s="137">
        <v>512.54</v>
      </c>
      <c r="F52" s="138" t="s">
        <v>64</v>
      </c>
      <c r="G52" s="137">
        <v>512.54</v>
      </c>
      <c r="H52" s="139">
        <v>100</v>
      </c>
      <c r="I52" s="48"/>
    </row>
    <row r="53" spans="1:9" x14ac:dyDescent="0.25">
      <c r="A53" s="48"/>
      <c r="B53" s="48" t="s">
        <v>237</v>
      </c>
      <c r="C53" s="192" t="s">
        <v>238</v>
      </c>
      <c r="D53" s="193"/>
      <c r="E53" s="58" t="s">
        <v>71</v>
      </c>
      <c r="F53" s="138"/>
      <c r="G53" s="58">
        <v>512.54</v>
      </c>
      <c r="H53" s="59" t="s">
        <v>71</v>
      </c>
      <c r="I53" s="48"/>
    </row>
    <row r="54" spans="1:9" x14ac:dyDescent="0.25">
      <c r="A54" s="48"/>
      <c r="B54" s="199" t="s">
        <v>239</v>
      </c>
      <c r="C54" s="199"/>
      <c r="D54" s="124" t="s">
        <v>240</v>
      </c>
      <c r="E54" s="134">
        <v>3000</v>
      </c>
      <c r="F54" s="135" t="s">
        <v>64</v>
      </c>
      <c r="G54" s="134">
        <v>3000</v>
      </c>
      <c r="H54" s="136">
        <v>100</v>
      </c>
      <c r="I54" s="48"/>
    </row>
    <row r="55" spans="1:9" x14ac:dyDescent="0.25">
      <c r="A55" s="48"/>
      <c r="B55" s="196" t="s">
        <v>166</v>
      </c>
      <c r="C55" s="196"/>
      <c r="D55" s="197"/>
      <c r="E55" s="128">
        <v>3000</v>
      </c>
      <c r="F55" s="129" t="s">
        <v>64</v>
      </c>
      <c r="G55" s="128">
        <v>3000</v>
      </c>
      <c r="H55" s="130">
        <v>100</v>
      </c>
      <c r="I55" s="48"/>
    </row>
    <row r="56" spans="1:9" x14ac:dyDescent="0.25">
      <c r="A56" s="48"/>
      <c r="B56" s="196" t="s">
        <v>168</v>
      </c>
      <c r="C56" s="196"/>
      <c r="D56" s="197"/>
      <c r="E56" s="128">
        <v>3000</v>
      </c>
      <c r="F56" s="129" t="s">
        <v>64</v>
      </c>
      <c r="G56" s="128">
        <v>3000</v>
      </c>
      <c r="H56" s="130">
        <v>100</v>
      </c>
      <c r="I56" s="48"/>
    </row>
    <row r="57" spans="1:9" x14ac:dyDescent="0.25">
      <c r="A57" s="48"/>
      <c r="B57" s="123" t="s">
        <v>241</v>
      </c>
      <c r="C57" s="194" t="s">
        <v>242</v>
      </c>
      <c r="D57" s="195"/>
      <c r="E57" s="137">
        <v>3000</v>
      </c>
      <c r="F57" s="138" t="s">
        <v>64</v>
      </c>
      <c r="G57" s="137">
        <v>3000</v>
      </c>
      <c r="H57" s="139">
        <v>100</v>
      </c>
      <c r="I57" s="48"/>
    </row>
    <row r="58" spans="1:9" x14ac:dyDescent="0.25">
      <c r="A58" s="48"/>
      <c r="B58" s="48" t="s">
        <v>243</v>
      </c>
      <c r="C58" s="192" t="s">
        <v>244</v>
      </c>
      <c r="D58" s="193"/>
      <c r="E58" s="58" t="s">
        <v>71</v>
      </c>
      <c r="F58" s="115" t="s">
        <v>71</v>
      </c>
      <c r="G58" s="58">
        <v>3000</v>
      </c>
      <c r="H58" s="59" t="s">
        <v>71</v>
      </c>
      <c r="I58" s="48"/>
    </row>
    <row r="59" spans="1:9" x14ac:dyDescent="0.25">
      <c r="A59" s="48"/>
      <c r="B59" s="200" t="s">
        <v>245</v>
      </c>
      <c r="C59" s="200"/>
      <c r="D59" s="125" t="s">
        <v>246</v>
      </c>
      <c r="E59" s="131">
        <v>1709311.63</v>
      </c>
      <c r="F59" s="132" t="s">
        <v>64</v>
      </c>
      <c r="G59" s="131">
        <v>1687527.77</v>
      </c>
      <c r="H59" s="133">
        <v>98.73</v>
      </c>
      <c r="I59" s="48"/>
    </row>
    <row r="60" spans="1:9" x14ac:dyDescent="0.25">
      <c r="A60" s="48"/>
      <c r="B60" s="199" t="s">
        <v>247</v>
      </c>
      <c r="C60" s="199"/>
      <c r="D60" s="124" t="s">
        <v>248</v>
      </c>
      <c r="E60" s="134">
        <v>2142.5</v>
      </c>
      <c r="F60" s="135" t="s">
        <v>64</v>
      </c>
      <c r="G60" s="134">
        <v>1525.81</v>
      </c>
      <c r="H60" s="136">
        <v>71.22</v>
      </c>
      <c r="I60" s="48"/>
    </row>
    <row r="61" spans="1:9" x14ac:dyDescent="0.25">
      <c r="A61" s="48"/>
      <c r="B61" s="196" t="s">
        <v>166</v>
      </c>
      <c r="C61" s="196"/>
      <c r="D61" s="197"/>
      <c r="E61" s="128">
        <v>2142.5</v>
      </c>
      <c r="F61" s="129" t="s">
        <v>64</v>
      </c>
      <c r="G61" s="128">
        <v>1525.81</v>
      </c>
      <c r="H61" s="130">
        <v>71.22</v>
      </c>
      <c r="I61" s="48"/>
    </row>
    <row r="62" spans="1:9" x14ac:dyDescent="0.25">
      <c r="A62" s="48"/>
      <c r="B62" s="196" t="s">
        <v>167</v>
      </c>
      <c r="C62" s="196"/>
      <c r="D62" s="197"/>
      <c r="E62" s="128">
        <v>2142.5</v>
      </c>
      <c r="F62" s="129" t="s">
        <v>64</v>
      </c>
      <c r="G62" s="128">
        <v>1525.81</v>
      </c>
      <c r="H62" s="130">
        <v>71.22</v>
      </c>
      <c r="I62" s="48"/>
    </row>
    <row r="63" spans="1:9" x14ac:dyDescent="0.25">
      <c r="A63" s="48"/>
      <c r="B63" s="123" t="s">
        <v>191</v>
      </c>
      <c r="C63" s="194" t="s">
        <v>9</v>
      </c>
      <c r="D63" s="195"/>
      <c r="E63" s="137">
        <v>1212.5</v>
      </c>
      <c r="F63" s="138" t="s">
        <v>64</v>
      </c>
      <c r="G63" s="137">
        <v>785.3</v>
      </c>
      <c r="H63" s="139">
        <v>64.77</v>
      </c>
      <c r="I63" s="48"/>
    </row>
    <row r="64" spans="1:9" x14ac:dyDescent="0.25">
      <c r="A64" s="48"/>
      <c r="B64" s="48" t="s">
        <v>192</v>
      </c>
      <c r="C64" s="192" t="s">
        <v>19</v>
      </c>
      <c r="D64" s="193"/>
      <c r="E64" s="58" t="s">
        <v>71</v>
      </c>
      <c r="F64" s="115" t="s">
        <v>71</v>
      </c>
      <c r="G64" s="58">
        <v>469</v>
      </c>
      <c r="H64" s="59" t="s">
        <v>71</v>
      </c>
      <c r="I64" s="48"/>
    </row>
    <row r="65" spans="1:9" x14ac:dyDescent="0.25">
      <c r="A65" s="48"/>
      <c r="B65" s="48" t="s">
        <v>201</v>
      </c>
      <c r="C65" s="192" t="s">
        <v>202</v>
      </c>
      <c r="D65" s="193"/>
      <c r="E65" s="58" t="s">
        <v>71</v>
      </c>
      <c r="F65" s="115" t="s">
        <v>71</v>
      </c>
      <c r="G65" s="58">
        <v>82</v>
      </c>
      <c r="H65" s="59" t="s">
        <v>71</v>
      </c>
      <c r="I65" s="48"/>
    </row>
    <row r="66" spans="1:9" x14ac:dyDescent="0.25">
      <c r="A66" s="48"/>
      <c r="B66" s="48" t="s">
        <v>211</v>
      </c>
      <c r="C66" s="192" t="s">
        <v>212</v>
      </c>
      <c r="D66" s="193"/>
      <c r="E66" s="58" t="s">
        <v>71</v>
      </c>
      <c r="F66" s="115" t="s">
        <v>71</v>
      </c>
      <c r="G66" s="58">
        <v>174.3</v>
      </c>
      <c r="H66" s="59" t="s">
        <v>71</v>
      </c>
      <c r="I66" s="48"/>
    </row>
    <row r="67" spans="1:9" x14ac:dyDescent="0.25">
      <c r="A67" s="48"/>
      <c r="B67" s="48" t="s">
        <v>233</v>
      </c>
      <c r="C67" s="192" t="s">
        <v>234</v>
      </c>
      <c r="D67" s="193"/>
      <c r="E67" s="58" t="s">
        <v>71</v>
      </c>
      <c r="F67" s="115" t="s">
        <v>71</v>
      </c>
      <c r="G67" s="58">
        <v>60</v>
      </c>
      <c r="H67" s="59" t="s">
        <v>71</v>
      </c>
      <c r="I67" s="48"/>
    </row>
    <row r="68" spans="1:9" x14ac:dyDescent="0.25">
      <c r="A68" s="48"/>
      <c r="B68" s="123" t="s">
        <v>249</v>
      </c>
      <c r="C68" s="194" t="s">
        <v>250</v>
      </c>
      <c r="D68" s="195"/>
      <c r="E68" s="137">
        <v>930</v>
      </c>
      <c r="F68" s="138" t="s">
        <v>64</v>
      </c>
      <c r="G68" s="137">
        <v>740.51</v>
      </c>
      <c r="H68" s="139">
        <v>79.62</v>
      </c>
      <c r="I68" s="48"/>
    </row>
    <row r="69" spans="1:9" x14ac:dyDescent="0.25">
      <c r="A69" s="48"/>
      <c r="B69" s="48" t="s">
        <v>251</v>
      </c>
      <c r="C69" s="192" t="s">
        <v>252</v>
      </c>
      <c r="D69" s="193"/>
      <c r="E69" s="58" t="s">
        <v>71</v>
      </c>
      <c r="F69" s="115" t="s">
        <v>71</v>
      </c>
      <c r="G69" s="58">
        <v>740.51</v>
      </c>
      <c r="H69" s="59" t="s">
        <v>71</v>
      </c>
      <c r="I69" s="48"/>
    </row>
    <row r="70" spans="1:9" x14ac:dyDescent="0.25">
      <c r="A70" s="48"/>
      <c r="B70" s="199" t="s">
        <v>253</v>
      </c>
      <c r="C70" s="199"/>
      <c r="D70" s="124" t="s">
        <v>254</v>
      </c>
      <c r="E70" s="134">
        <v>1683159.13</v>
      </c>
      <c r="F70" s="135" t="s">
        <v>64</v>
      </c>
      <c r="G70" s="134">
        <v>1671804.77</v>
      </c>
      <c r="H70" s="136">
        <v>99.33</v>
      </c>
      <c r="I70" s="48"/>
    </row>
    <row r="71" spans="1:9" x14ac:dyDescent="0.25">
      <c r="A71" s="48"/>
      <c r="B71" s="196" t="s">
        <v>169</v>
      </c>
      <c r="C71" s="196"/>
      <c r="D71" s="197"/>
      <c r="E71" s="128">
        <v>2655</v>
      </c>
      <c r="F71" s="129" t="s">
        <v>64</v>
      </c>
      <c r="G71" s="128">
        <v>1208</v>
      </c>
      <c r="H71" s="130">
        <v>45.5</v>
      </c>
      <c r="I71" s="48"/>
    </row>
    <row r="72" spans="1:9" x14ac:dyDescent="0.25">
      <c r="A72" s="48"/>
      <c r="B72" s="196" t="s">
        <v>170</v>
      </c>
      <c r="C72" s="196"/>
      <c r="D72" s="197"/>
      <c r="E72" s="128">
        <v>2655</v>
      </c>
      <c r="F72" s="129" t="s">
        <v>64</v>
      </c>
      <c r="G72" s="128">
        <v>1208</v>
      </c>
      <c r="H72" s="130">
        <v>45.5</v>
      </c>
      <c r="I72" s="48"/>
    </row>
    <row r="73" spans="1:9" x14ac:dyDescent="0.25">
      <c r="A73" s="48"/>
      <c r="B73" s="123" t="s">
        <v>191</v>
      </c>
      <c r="C73" s="194" t="s">
        <v>9</v>
      </c>
      <c r="D73" s="195"/>
      <c r="E73" s="137">
        <v>2244.44</v>
      </c>
      <c r="F73" s="138" t="s">
        <v>64</v>
      </c>
      <c r="G73" s="137">
        <v>797.44</v>
      </c>
      <c r="H73" s="139">
        <v>35.53</v>
      </c>
      <c r="I73" s="48"/>
    </row>
    <row r="74" spans="1:9" x14ac:dyDescent="0.25">
      <c r="A74" s="48"/>
      <c r="B74" s="48" t="s">
        <v>192</v>
      </c>
      <c r="C74" s="192" t="s">
        <v>19</v>
      </c>
      <c r="D74" s="193"/>
      <c r="E74" s="58" t="s">
        <v>71</v>
      </c>
      <c r="F74" s="115" t="s">
        <v>71</v>
      </c>
      <c r="G74" s="58">
        <v>36.93</v>
      </c>
      <c r="H74" s="59" t="s">
        <v>71</v>
      </c>
      <c r="I74" s="48"/>
    </row>
    <row r="75" spans="1:9" x14ac:dyDescent="0.25">
      <c r="A75" s="48"/>
      <c r="B75" s="48" t="s">
        <v>199</v>
      </c>
      <c r="C75" s="192" t="s">
        <v>200</v>
      </c>
      <c r="D75" s="193"/>
      <c r="E75" s="58" t="s">
        <v>71</v>
      </c>
      <c r="F75" s="115" t="s">
        <v>71</v>
      </c>
      <c r="G75" s="58">
        <v>97.42</v>
      </c>
      <c r="H75" s="59" t="s">
        <v>71</v>
      </c>
      <c r="I75" s="48"/>
    </row>
    <row r="76" spans="1:9" x14ac:dyDescent="0.25">
      <c r="A76" s="48"/>
      <c r="B76" s="48" t="s">
        <v>201</v>
      </c>
      <c r="C76" s="192" t="s">
        <v>202</v>
      </c>
      <c r="D76" s="193"/>
      <c r="E76" s="58" t="s">
        <v>71</v>
      </c>
      <c r="F76" s="115" t="s">
        <v>71</v>
      </c>
      <c r="G76" s="58">
        <v>19.78</v>
      </c>
      <c r="H76" s="59" t="s">
        <v>71</v>
      </c>
      <c r="I76" s="48"/>
    </row>
    <row r="77" spans="1:9" x14ac:dyDescent="0.25">
      <c r="A77" s="48"/>
      <c r="B77" s="48" t="s">
        <v>203</v>
      </c>
      <c r="C77" s="192" t="s">
        <v>204</v>
      </c>
      <c r="D77" s="193"/>
      <c r="E77" s="58" t="s">
        <v>71</v>
      </c>
      <c r="F77" s="115" t="s">
        <v>71</v>
      </c>
      <c r="G77" s="58">
        <v>28.48</v>
      </c>
      <c r="H77" s="59" t="s">
        <v>71</v>
      </c>
      <c r="I77" s="48"/>
    </row>
    <row r="78" spans="1:9" x14ac:dyDescent="0.25">
      <c r="A78" s="48"/>
      <c r="B78" s="48" t="s">
        <v>207</v>
      </c>
      <c r="C78" s="192" t="s">
        <v>208</v>
      </c>
      <c r="D78" s="193"/>
      <c r="E78" s="58" t="s">
        <v>71</v>
      </c>
      <c r="F78" s="115" t="s">
        <v>71</v>
      </c>
      <c r="G78" s="58">
        <v>100</v>
      </c>
      <c r="H78" s="59" t="s">
        <v>71</v>
      </c>
      <c r="I78" s="48"/>
    </row>
    <row r="79" spans="1:9" x14ac:dyDescent="0.25">
      <c r="A79" s="48"/>
      <c r="B79" s="48" t="s">
        <v>211</v>
      </c>
      <c r="C79" s="192" t="s">
        <v>212</v>
      </c>
      <c r="D79" s="193"/>
      <c r="E79" s="58" t="s">
        <v>71</v>
      </c>
      <c r="F79" s="115" t="s">
        <v>71</v>
      </c>
      <c r="G79" s="58">
        <v>10</v>
      </c>
      <c r="H79" s="59" t="s">
        <v>71</v>
      </c>
      <c r="I79" s="48"/>
    </row>
    <row r="80" spans="1:9" x14ac:dyDescent="0.25">
      <c r="A80" s="48"/>
      <c r="B80" s="48" t="s">
        <v>255</v>
      </c>
      <c r="C80" s="192" t="s">
        <v>256</v>
      </c>
      <c r="D80" s="193"/>
      <c r="E80" s="58" t="s">
        <v>71</v>
      </c>
      <c r="F80" s="115" t="s">
        <v>71</v>
      </c>
      <c r="G80" s="58">
        <v>210</v>
      </c>
      <c r="H80" s="59" t="s">
        <v>71</v>
      </c>
      <c r="I80" s="48"/>
    </row>
    <row r="81" spans="1:9" x14ac:dyDescent="0.25">
      <c r="A81" s="48"/>
      <c r="B81" s="48" t="s">
        <v>217</v>
      </c>
      <c r="C81" s="192" t="s">
        <v>218</v>
      </c>
      <c r="D81" s="193"/>
      <c r="E81" s="58" t="s">
        <v>71</v>
      </c>
      <c r="F81" s="115" t="s">
        <v>71</v>
      </c>
      <c r="G81" s="58">
        <v>124.61</v>
      </c>
      <c r="H81" s="59" t="s">
        <v>71</v>
      </c>
      <c r="I81" s="48"/>
    </row>
    <row r="82" spans="1:9" x14ac:dyDescent="0.25">
      <c r="A82" s="48"/>
      <c r="B82" s="48" t="s">
        <v>229</v>
      </c>
      <c r="C82" s="192" t="s">
        <v>230</v>
      </c>
      <c r="D82" s="193"/>
      <c r="E82" s="58" t="s">
        <v>71</v>
      </c>
      <c r="F82" s="115" t="s">
        <v>71</v>
      </c>
      <c r="G82" s="58">
        <v>39.86</v>
      </c>
      <c r="H82" s="59" t="s">
        <v>71</v>
      </c>
      <c r="I82" s="48"/>
    </row>
    <row r="83" spans="1:9" x14ac:dyDescent="0.25">
      <c r="A83" s="48"/>
      <c r="B83" s="48" t="s">
        <v>277</v>
      </c>
      <c r="C83" s="192" t="s">
        <v>278</v>
      </c>
      <c r="D83" s="193"/>
      <c r="E83" s="58" t="s">
        <v>71</v>
      </c>
      <c r="F83" s="115" t="s">
        <v>71</v>
      </c>
      <c r="G83" s="58">
        <v>65</v>
      </c>
      <c r="H83" s="59" t="s">
        <v>71</v>
      </c>
      <c r="I83" s="48"/>
    </row>
    <row r="84" spans="1:9" x14ac:dyDescent="0.25">
      <c r="A84" s="48"/>
      <c r="B84" s="48" t="s">
        <v>233</v>
      </c>
      <c r="C84" s="192" t="s">
        <v>234</v>
      </c>
      <c r="D84" s="193"/>
      <c r="E84" s="58" t="s">
        <v>71</v>
      </c>
      <c r="F84" s="115" t="s">
        <v>71</v>
      </c>
      <c r="G84" s="58">
        <v>65.36</v>
      </c>
      <c r="H84" s="59" t="s">
        <v>71</v>
      </c>
      <c r="I84" s="48"/>
    </row>
    <row r="85" spans="1:9" x14ac:dyDescent="0.25">
      <c r="A85" s="48"/>
      <c r="B85" s="123" t="s">
        <v>235</v>
      </c>
      <c r="C85" s="194" t="s">
        <v>236</v>
      </c>
      <c r="D85" s="195"/>
      <c r="E85" s="137">
        <v>48.77</v>
      </c>
      <c r="F85" s="138" t="s">
        <v>64</v>
      </c>
      <c r="G85" s="137">
        <v>48.77</v>
      </c>
      <c r="H85" s="139">
        <v>100</v>
      </c>
      <c r="I85" s="48"/>
    </row>
    <row r="86" spans="1:9" x14ac:dyDescent="0.25">
      <c r="A86" s="48"/>
      <c r="B86" s="48" t="s">
        <v>237</v>
      </c>
      <c r="C86" s="192" t="s">
        <v>238</v>
      </c>
      <c r="D86" s="193"/>
      <c r="E86" s="58" t="s">
        <v>71</v>
      </c>
      <c r="F86" s="115" t="s">
        <v>71</v>
      </c>
      <c r="G86" s="58">
        <v>48.77</v>
      </c>
      <c r="H86" s="59" t="s">
        <v>71</v>
      </c>
      <c r="I86" s="48"/>
    </row>
    <row r="87" spans="1:9" x14ac:dyDescent="0.25">
      <c r="A87" s="48"/>
      <c r="B87" s="123" t="s">
        <v>279</v>
      </c>
      <c r="C87" s="194" t="s">
        <v>280</v>
      </c>
      <c r="D87" s="195"/>
      <c r="E87" s="137">
        <v>1.79</v>
      </c>
      <c r="F87" s="138" t="s">
        <v>64</v>
      </c>
      <c r="G87" s="137">
        <v>1.79</v>
      </c>
      <c r="H87" s="139">
        <v>100</v>
      </c>
      <c r="I87" s="48"/>
    </row>
    <row r="88" spans="1:9" x14ac:dyDescent="0.25">
      <c r="A88" s="48"/>
      <c r="B88" s="48" t="s">
        <v>281</v>
      </c>
      <c r="C88" s="192" t="s">
        <v>282</v>
      </c>
      <c r="D88" s="193"/>
      <c r="E88" s="58" t="s">
        <v>71</v>
      </c>
      <c r="F88" s="115" t="s">
        <v>71</v>
      </c>
      <c r="G88" s="58">
        <v>1.79</v>
      </c>
      <c r="H88" s="59" t="s">
        <v>71</v>
      </c>
      <c r="I88" s="48"/>
    </row>
    <row r="89" spans="1:9" x14ac:dyDescent="0.25">
      <c r="A89" s="48"/>
      <c r="B89" s="123" t="s">
        <v>241</v>
      </c>
      <c r="C89" s="194" t="s">
        <v>242</v>
      </c>
      <c r="D89" s="195"/>
      <c r="E89" s="137">
        <v>360</v>
      </c>
      <c r="F89" s="138" t="s">
        <v>64</v>
      </c>
      <c r="G89" s="137">
        <v>360</v>
      </c>
      <c r="H89" s="139">
        <v>100</v>
      </c>
      <c r="I89" s="48"/>
    </row>
    <row r="90" spans="1:9" x14ac:dyDescent="0.25">
      <c r="A90" s="48"/>
      <c r="B90" s="48" t="s">
        <v>257</v>
      </c>
      <c r="C90" s="192" t="s">
        <v>258</v>
      </c>
      <c r="D90" s="193"/>
      <c r="E90" s="58" t="s">
        <v>71</v>
      </c>
      <c r="F90" s="115" t="s">
        <v>71</v>
      </c>
      <c r="G90" s="58">
        <v>360</v>
      </c>
      <c r="H90" s="59" t="s">
        <v>71</v>
      </c>
      <c r="I90" s="48"/>
    </row>
    <row r="91" spans="1:9" x14ac:dyDescent="0.25">
      <c r="A91" s="48"/>
      <c r="B91" s="196" t="s">
        <v>171</v>
      </c>
      <c r="C91" s="196"/>
      <c r="D91" s="197"/>
      <c r="E91" s="128">
        <v>8320</v>
      </c>
      <c r="F91" s="129" t="s">
        <v>64</v>
      </c>
      <c r="G91" s="128">
        <v>8275</v>
      </c>
      <c r="H91" s="130">
        <v>99.46</v>
      </c>
      <c r="I91" s="48"/>
    </row>
    <row r="92" spans="1:9" x14ac:dyDescent="0.25">
      <c r="A92" s="48"/>
      <c r="B92" s="196" t="s">
        <v>172</v>
      </c>
      <c r="C92" s="196"/>
      <c r="D92" s="197"/>
      <c r="E92" s="128">
        <v>8320</v>
      </c>
      <c r="F92" s="129" t="s">
        <v>64</v>
      </c>
      <c r="G92" s="128">
        <v>8275</v>
      </c>
      <c r="H92" s="130">
        <v>99.46</v>
      </c>
      <c r="I92" s="48"/>
    </row>
    <row r="93" spans="1:9" x14ac:dyDescent="0.25">
      <c r="A93" s="48"/>
      <c r="B93" s="123" t="s">
        <v>259</v>
      </c>
      <c r="C93" s="194" t="s">
        <v>2</v>
      </c>
      <c r="D93" s="195"/>
      <c r="E93" s="137">
        <v>200</v>
      </c>
      <c r="F93" s="138" t="s">
        <v>64</v>
      </c>
      <c r="G93" s="137">
        <v>200</v>
      </c>
      <c r="H93" s="139">
        <v>100</v>
      </c>
      <c r="I93" s="48"/>
    </row>
    <row r="94" spans="1:9" x14ac:dyDescent="0.25">
      <c r="A94" s="48"/>
      <c r="B94" s="48" t="s">
        <v>260</v>
      </c>
      <c r="C94" s="192" t="s">
        <v>261</v>
      </c>
      <c r="D94" s="193"/>
      <c r="E94" s="58" t="s">
        <v>71</v>
      </c>
      <c r="F94" s="115" t="s">
        <v>71</v>
      </c>
      <c r="G94" s="58">
        <v>200</v>
      </c>
      <c r="H94" s="59" t="s">
        <v>71</v>
      </c>
      <c r="I94" s="48"/>
    </row>
    <row r="95" spans="1:9" x14ac:dyDescent="0.25">
      <c r="A95" s="48"/>
      <c r="B95" s="123" t="s">
        <v>191</v>
      </c>
      <c r="C95" s="194" t="s">
        <v>9</v>
      </c>
      <c r="D95" s="195"/>
      <c r="E95" s="137">
        <v>8120</v>
      </c>
      <c r="F95" s="138" t="s">
        <v>64</v>
      </c>
      <c r="G95" s="137">
        <v>8075</v>
      </c>
      <c r="H95" s="139">
        <v>99.45</v>
      </c>
      <c r="I95" s="48"/>
    </row>
    <row r="96" spans="1:9" x14ac:dyDescent="0.25">
      <c r="A96" s="48"/>
      <c r="B96" s="48" t="s">
        <v>197</v>
      </c>
      <c r="C96" s="192" t="s">
        <v>198</v>
      </c>
      <c r="D96" s="193"/>
      <c r="E96" s="58" t="s">
        <v>71</v>
      </c>
      <c r="F96" s="115" t="s">
        <v>71</v>
      </c>
      <c r="G96" s="58">
        <v>20</v>
      </c>
      <c r="H96" s="59" t="s">
        <v>71</v>
      </c>
      <c r="I96" s="48"/>
    </row>
    <row r="97" spans="1:9" x14ac:dyDescent="0.25">
      <c r="A97" s="48"/>
      <c r="B97" s="48" t="s">
        <v>201</v>
      </c>
      <c r="C97" s="192" t="s">
        <v>202</v>
      </c>
      <c r="D97" s="193"/>
      <c r="E97" s="58" t="s">
        <v>71</v>
      </c>
      <c r="F97" s="115" t="s">
        <v>71</v>
      </c>
      <c r="G97" s="58">
        <v>3155</v>
      </c>
      <c r="H97" s="59" t="s">
        <v>71</v>
      </c>
      <c r="I97" s="48"/>
    </row>
    <row r="98" spans="1:9" x14ac:dyDescent="0.25">
      <c r="A98" s="48"/>
      <c r="B98" s="48" t="s">
        <v>207</v>
      </c>
      <c r="C98" s="192" t="s">
        <v>208</v>
      </c>
      <c r="D98" s="193"/>
      <c r="E98" s="58" t="s">
        <v>71</v>
      </c>
      <c r="F98" s="115" t="s">
        <v>71</v>
      </c>
      <c r="G98" s="58">
        <v>215</v>
      </c>
      <c r="H98" s="59" t="s">
        <v>71</v>
      </c>
      <c r="I98" s="48"/>
    </row>
    <row r="99" spans="1:9" x14ac:dyDescent="0.25">
      <c r="A99" s="48"/>
      <c r="B99" s="48" t="s">
        <v>211</v>
      </c>
      <c r="C99" s="192" t="s">
        <v>212</v>
      </c>
      <c r="D99" s="193"/>
      <c r="E99" s="58" t="s">
        <v>71</v>
      </c>
      <c r="F99" s="115" t="s">
        <v>71</v>
      </c>
      <c r="G99" s="58">
        <v>4230</v>
      </c>
      <c r="H99" s="59" t="s">
        <v>71</v>
      </c>
      <c r="I99" s="48"/>
    </row>
    <row r="100" spans="1:9" x14ac:dyDescent="0.25">
      <c r="A100" s="48"/>
      <c r="B100" s="48" t="s">
        <v>233</v>
      </c>
      <c r="C100" s="192" t="s">
        <v>234</v>
      </c>
      <c r="D100" s="193"/>
      <c r="E100" s="58" t="s">
        <v>71</v>
      </c>
      <c r="F100" s="115" t="s">
        <v>71</v>
      </c>
      <c r="G100" s="58">
        <v>455</v>
      </c>
      <c r="H100" s="59" t="s">
        <v>71</v>
      </c>
      <c r="I100" s="48"/>
    </row>
    <row r="101" spans="1:9" x14ac:dyDescent="0.25">
      <c r="A101" s="48"/>
      <c r="B101" s="196" t="s">
        <v>173</v>
      </c>
      <c r="C101" s="196"/>
      <c r="D101" s="197"/>
      <c r="E101" s="128">
        <v>1666604.13</v>
      </c>
      <c r="F101" s="129" t="s">
        <v>64</v>
      </c>
      <c r="G101" s="128">
        <v>1655728.83</v>
      </c>
      <c r="H101" s="130">
        <v>99.35</v>
      </c>
      <c r="I101" s="48"/>
    </row>
    <row r="102" spans="1:9" x14ac:dyDescent="0.25">
      <c r="A102" s="48"/>
      <c r="B102" s="196" t="s">
        <v>174</v>
      </c>
      <c r="C102" s="196"/>
      <c r="D102" s="197"/>
      <c r="E102" s="128">
        <v>1630000</v>
      </c>
      <c r="F102" s="129" t="s">
        <v>64</v>
      </c>
      <c r="G102" s="128">
        <v>1625034.82</v>
      </c>
      <c r="H102" s="130">
        <v>99.7</v>
      </c>
      <c r="I102" s="48"/>
    </row>
    <row r="103" spans="1:9" x14ac:dyDescent="0.25">
      <c r="A103" s="48"/>
      <c r="B103" s="123" t="s">
        <v>259</v>
      </c>
      <c r="C103" s="194" t="s">
        <v>2</v>
      </c>
      <c r="D103" s="195"/>
      <c r="E103" s="137">
        <v>1622081.52</v>
      </c>
      <c r="F103" s="138" t="s">
        <v>64</v>
      </c>
      <c r="G103" s="137">
        <v>1617326.34</v>
      </c>
      <c r="H103" s="139">
        <v>99.71</v>
      </c>
      <c r="I103" s="48"/>
    </row>
    <row r="104" spans="1:9" x14ac:dyDescent="0.25">
      <c r="A104" s="48"/>
      <c r="B104" s="48" t="s">
        <v>262</v>
      </c>
      <c r="C104" s="192" t="s">
        <v>18</v>
      </c>
      <c r="D104" s="193"/>
      <c r="E104" s="58" t="s">
        <v>71</v>
      </c>
      <c r="F104" s="115" t="s">
        <v>71</v>
      </c>
      <c r="G104" s="58">
        <v>1270659.1599999999</v>
      </c>
      <c r="H104" s="59" t="s">
        <v>71</v>
      </c>
      <c r="I104" s="48"/>
    </row>
    <row r="105" spans="1:9" x14ac:dyDescent="0.25">
      <c r="A105" s="48"/>
      <c r="B105" s="48" t="s">
        <v>263</v>
      </c>
      <c r="C105" s="192" t="s">
        <v>264</v>
      </c>
      <c r="D105" s="193"/>
      <c r="E105" s="58" t="s">
        <v>71</v>
      </c>
      <c r="F105" s="115" t="s">
        <v>71</v>
      </c>
      <c r="G105" s="58">
        <v>55019.54</v>
      </c>
      <c r="H105" s="59" t="s">
        <v>71</v>
      </c>
      <c r="I105" s="48"/>
    </row>
    <row r="106" spans="1:9" x14ac:dyDescent="0.25">
      <c r="A106" s="48"/>
      <c r="B106" s="48" t="s">
        <v>265</v>
      </c>
      <c r="C106" s="192" t="s">
        <v>266</v>
      </c>
      <c r="D106" s="193"/>
      <c r="E106" s="58" t="s">
        <v>71</v>
      </c>
      <c r="F106" s="115" t="s">
        <v>71</v>
      </c>
      <c r="G106" s="58">
        <v>18133.04</v>
      </c>
      <c r="H106" s="59" t="s">
        <v>71</v>
      </c>
      <c r="I106" s="48"/>
    </row>
    <row r="107" spans="1:9" x14ac:dyDescent="0.25">
      <c r="A107" s="48"/>
      <c r="B107" s="48" t="s">
        <v>260</v>
      </c>
      <c r="C107" s="192" t="s">
        <v>261</v>
      </c>
      <c r="D107" s="193"/>
      <c r="E107" s="58" t="s">
        <v>71</v>
      </c>
      <c r="F107" s="115" t="s">
        <v>71</v>
      </c>
      <c r="G107" s="58">
        <v>54725.27</v>
      </c>
      <c r="H107" s="59" t="s">
        <v>71</v>
      </c>
      <c r="I107" s="48"/>
    </row>
    <row r="108" spans="1:9" x14ac:dyDescent="0.25">
      <c r="A108" s="48"/>
      <c r="B108" s="48" t="s">
        <v>267</v>
      </c>
      <c r="C108" s="192" t="s">
        <v>268</v>
      </c>
      <c r="D108" s="193"/>
      <c r="E108" s="58" t="s">
        <v>71</v>
      </c>
      <c r="F108" s="115" t="s">
        <v>71</v>
      </c>
      <c r="G108" s="58">
        <v>218789.33</v>
      </c>
      <c r="H108" s="59" t="s">
        <v>71</v>
      </c>
      <c r="I108" s="48"/>
    </row>
    <row r="109" spans="1:9" x14ac:dyDescent="0.25">
      <c r="A109" s="48"/>
      <c r="B109" s="123" t="s">
        <v>191</v>
      </c>
      <c r="C109" s="194" t="s">
        <v>9</v>
      </c>
      <c r="D109" s="195"/>
      <c r="E109" s="137">
        <v>7112.48</v>
      </c>
      <c r="F109" s="138" t="s">
        <v>64</v>
      </c>
      <c r="G109" s="137">
        <v>7087.07</v>
      </c>
      <c r="H109" s="139">
        <v>99.64</v>
      </c>
      <c r="I109" s="48"/>
    </row>
    <row r="110" spans="1:9" x14ac:dyDescent="0.25">
      <c r="A110" s="48"/>
      <c r="B110" s="48" t="s">
        <v>192</v>
      </c>
      <c r="C110" s="192" t="s">
        <v>19</v>
      </c>
      <c r="D110" s="193"/>
      <c r="E110" s="58" t="s">
        <v>71</v>
      </c>
      <c r="F110" s="115"/>
      <c r="G110" s="58">
        <v>310.5</v>
      </c>
      <c r="H110" s="59" t="s">
        <v>71</v>
      </c>
      <c r="I110" s="48"/>
    </row>
    <row r="111" spans="1:9" x14ac:dyDescent="0.25">
      <c r="A111" s="48"/>
      <c r="B111" s="48" t="s">
        <v>197</v>
      </c>
      <c r="C111" s="192" t="s">
        <v>198</v>
      </c>
      <c r="D111" s="193"/>
      <c r="E111" s="58" t="s">
        <v>71</v>
      </c>
      <c r="F111" s="115" t="s">
        <v>71</v>
      </c>
      <c r="G111" s="58">
        <v>26</v>
      </c>
      <c r="H111" s="59" t="s">
        <v>71</v>
      </c>
      <c r="I111" s="48"/>
    </row>
    <row r="112" spans="1:9" x14ac:dyDescent="0.25">
      <c r="A112" s="48"/>
      <c r="B112" s="48" t="s">
        <v>199</v>
      </c>
      <c r="C112" s="192" t="s">
        <v>200</v>
      </c>
      <c r="D112" s="193"/>
      <c r="E112" s="58" t="s">
        <v>71</v>
      </c>
      <c r="F112" s="115" t="s">
        <v>71</v>
      </c>
      <c r="G112" s="58">
        <v>224.59</v>
      </c>
      <c r="H112" s="59" t="s">
        <v>71</v>
      </c>
      <c r="I112" s="48"/>
    </row>
    <row r="113" spans="1:9" x14ac:dyDescent="0.25">
      <c r="A113" s="48"/>
      <c r="B113" s="48" t="s">
        <v>211</v>
      </c>
      <c r="C113" s="192" t="s">
        <v>212</v>
      </c>
      <c r="D113" s="193"/>
      <c r="E113" s="58" t="s">
        <v>71</v>
      </c>
      <c r="F113" s="115" t="s">
        <v>71</v>
      </c>
      <c r="G113" s="58">
        <v>780</v>
      </c>
      <c r="H113" s="59" t="s">
        <v>71</v>
      </c>
      <c r="I113" s="48"/>
    </row>
    <row r="114" spans="1:9" x14ac:dyDescent="0.25">
      <c r="A114" s="48"/>
      <c r="B114" s="48" t="s">
        <v>221</v>
      </c>
      <c r="C114" s="192" t="s">
        <v>222</v>
      </c>
      <c r="D114" s="193"/>
      <c r="E114" s="58" t="s">
        <v>71</v>
      </c>
      <c r="F114" s="115" t="s">
        <v>71</v>
      </c>
      <c r="G114" s="58">
        <v>89.4</v>
      </c>
      <c r="H114" s="59" t="s">
        <v>71</v>
      </c>
      <c r="I114" s="48"/>
    </row>
    <row r="115" spans="1:9" x14ac:dyDescent="0.25">
      <c r="A115" s="48"/>
      <c r="B115" s="48" t="s">
        <v>229</v>
      </c>
      <c r="C115" s="192" t="s">
        <v>230</v>
      </c>
      <c r="D115" s="193"/>
      <c r="E115" s="58" t="s">
        <v>71</v>
      </c>
      <c r="F115" s="115" t="s">
        <v>71</v>
      </c>
      <c r="G115" s="58">
        <v>69.7</v>
      </c>
      <c r="H115" s="59" t="s">
        <v>71</v>
      </c>
      <c r="I115" s="48"/>
    </row>
    <row r="116" spans="1:9" x14ac:dyDescent="0.25">
      <c r="A116" s="48"/>
      <c r="B116" s="48" t="s">
        <v>231</v>
      </c>
      <c r="C116" s="192" t="s">
        <v>232</v>
      </c>
      <c r="D116" s="193"/>
      <c r="E116" s="58" t="s">
        <v>71</v>
      </c>
      <c r="F116" s="115" t="s">
        <v>71</v>
      </c>
      <c r="G116" s="58">
        <v>4992</v>
      </c>
      <c r="H116" s="59" t="s">
        <v>71</v>
      </c>
      <c r="I116" s="48"/>
    </row>
    <row r="117" spans="1:9" x14ac:dyDescent="0.25">
      <c r="A117" s="48"/>
      <c r="B117" s="48" t="s">
        <v>269</v>
      </c>
      <c r="C117" s="192" t="s">
        <v>270</v>
      </c>
      <c r="D117" s="193"/>
      <c r="E117" s="58" t="s">
        <v>71</v>
      </c>
      <c r="F117" s="115" t="s">
        <v>71</v>
      </c>
      <c r="G117" s="58">
        <v>594.88</v>
      </c>
      <c r="H117" s="59" t="s">
        <v>71</v>
      </c>
      <c r="I117" s="48"/>
    </row>
    <row r="118" spans="1:9" x14ac:dyDescent="0.25">
      <c r="A118" s="48"/>
      <c r="B118" s="123" t="s">
        <v>279</v>
      </c>
      <c r="C118" s="194" t="s">
        <v>280</v>
      </c>
      <c r="D118" s="195"/>
      <c r="E118" s="137">
        <v>306</v>
      </c>
      <c r="F118" s="138" t="s">
        <v>64</v>
      </c>
      <c r="G118" s="137">
        <v>306</v>
      </c>
      <c r="H118" s="139">
        <v>100</v>
      </c>
      <c r="I118" s="48"/>
    </row>
    <row r="119" spans="1:9" x14ac:dyDescent="0.25">
      <c r="A119" s="48"/>
      <c r="B119" s="48" t="s">
        <v>281</v>
      </c>
      <c r="C119" s="192" t="s">
        <v>282</v>
      </c>
      <c r="D119" s="193"/>
      <c r="E119" s="58" t="s">
        <v>71</v>
      </c>
      <c r="F119" s="115" t="s">
        <v>71</v>
      </c>
      <c r="G119" s="58">
        <v>306</v>
      </c>
      <c r="H119" s="59" t="s">
        <v>71</v>
      </c>
      <c r="I119" s="48"/>
    </row>
    <row r="120" spans="1:9" x14ac:dyDescent="0.25">
      <c r="A120" s="48"/>
      <c r="B120" s="123" t="s">
        <v>241</v>
      </c>
      <c r="C120" s="194" t="s">
        <v>242</v>
      </c>
      <c r="D120" s="195"/>
      <c r="E120" s="137">
        <v>500</v>
      </c>
      <c r="F120" s="138" t="s">
        <v>64</v>
      </c>
      <c r="G120" s="137">
        <v>315.41000000000003</v>
      </c>
      <c r="H120" s="139">
        <v>63.08</v>
      </c>
      <c r="I120" s="48"/>
    </row>
    <row r="121" spans="1:9" x14ac:dyDescent="0.25">
      <c r="A121" s="48"/>
      <c r="B121" s="48" t="s">
        <v>271</v>
      </c>
      <c r="C121" s="192" t="s">
        <v>272</v>
      </c>
      <c r="D121" s="193"/>
      <c r="E121" s="58" t="s">
        <v>71</v>
      </c>
      <c r="F121" s="115" t="s">
        <v>71</v>
      </c>
      <c r="G121" s="58">
        <v>315.41000000000003</v>
      </c>
      <c r="H121" s="59" t="s">
        <v>71</v>
      </c>
      <c r="I121" s="48"/>
    </row>
    <row r="122" spans="1:9" x14ac:dyDescent="0.25">
      <c r="A122" s="48"/>
      <c r="B122" s="196" t="s">
        <v>175</v>
      </c>
      <c r="C122" s="196"/>
      <c r="D122" s="197"/>
      <c r="E122" s="128">
        <v>23225.17</v>
      </c>
      <c r="F122" s="129" t="s">
        <v>64</v>
      </c>
      <c r="G122" s="128">
        <v>23225.17</v>
      </c>
      <c r="H122" s="130">
        <v>100</v>
      </c>
      <c r="I122" s="48"/>
    </row>
    <row r="123" spans="1:9" x14ac:dyDescent="0.25">
      <c r="A123" s="48"/>
      <c r="B123" s="123" t="s">
        <v>191</v>
      </c>
      <c r="C123" s="194" t="s">
        <v>9</v>
      </c>
      <c r="D123" s="195"/>
      <c r="E123" s="137">
        <v>1149</v>
      </c>
      <c r="F123" s="138" t="s">
        <v>64</v>
      </c>
      <c r="G123" s="137">
        <v>1149</v>
      </c>
      <c r="H123" s="139">
        <v>100</v>
      </c>
      <c r="I123" s="48"/>
    </row>
    <row r="124" spans="1:9" x14ac:dyDescent="0.25">
      <c r="A124" s="48"/>
      <c r="B124" s="48" t="s">
        <v>199</v>
      </c>
      <c r="C124" s="192" t="s">
        <v>200</v>
      </c>
      <c r="D124" s="193"/>
      <c r="E124" s="58" t="s">
        <v>71</v>
      </c>
      <c r="F124" s="115" t="s">
        <v>71</v>
      </c>
      <c r="G124" s="58">
        <v>423.3</v>
      </c>
      <c r="H124" s="59" t="s">
        <v>71</v>
      </c>
      <c r="I124" s="48"/>
    </row>
    <row r="125" spans="1:9" x14ac:dyDescent="0.25">
      <c r="A125" s="48"/>
      <c r="B125" s="48" t="s">
        <v>201</v>
      </c>
      <c r="C125" s="192" t="s">
        <v>202</v>
      </c>
      <c r="D125" s="193"/>
      <c r="E125" s="58" t="s">
        <v>71</v>
      </c>
      <c r="F125" s="115" t="s">
        <v>71</v>
      </c>
      <c r="G125" s="58">
        <v>157.19999999999999</v>
      </c>
      <c r="H125" s="59" t="s">
        <v>71</v>
      </c>
      <c r="I125" s="48"/>
    </row>
    <row r="126" spans="1:9" x14ac:dyDescent="0.25">
      <c r="A126" s="48"/>
      <c r="B126" s="48" t="s">
        <v>211</v>
      </c>
      <c r="C126" s="192" t="s">
        <v>212</v>
      </c>
      <c r="D126" s="193"/>
      <c r="E126" s="58" t="s">
        <v>71</v>
      </c>
      <c r="F126" s="115" t="s">
        <v>71</v>
      </c>
      <c r="G126" s="58">
        <v>6</v>
      </c>
      <c r="H126" s="59" t="s">
        <v>71</v>
      </c>
      <c r="I126" s="48"/>
    </row>
    <row r="127" spans="1:9" x14ac:dyDescent="0.25">
      <c r="A127" s="48"/>
      <c r="B127" s="48" t="s">
        <v>221</v>
      </c>
      <c r="C127" s="192" t="s">
        <v>222</v>
      </c>
      <c r="D127" s="193"/>
      <c r="E127" s="58" t="s">
        <v>71</v>
      </c>
      <c r="F127" s="115" t="s">
        <v>71</v>
      </c>
      <c r="G127" s="58">
        <v>562.5</v>
      </c>
      <c r="H127" s="59" t="s">
        <v>71</v>
      </c>
      <c r="I127" s="48"/>
    </row>
    <row r="128" spans="1:9" x14ac:dyDescent="0.25">
      <c r="A128" s="48"/>
      <c r="B128" s="123" t="s">
        <v>241</v>
      </c>
      <c r="C128" s="194" t="s">
        <v>242</v>
      </c>
      <c r="D128" s="195"/>
      <c r="E128" s="137">
        <v>22076.17</v>
      </c>
      <c r="F128" s="138" t="s">
        <v>64</v>
      </c>
      <c r="G128" s="137">
        <v>22076.17</v>
      </c>
      <c r="H128" s="139">
        <v>100</v>
      </c>
      <c r="I128" s="48"/>
    </row>
    <row r="129" spans="1:9" x14ac:dyDescent="0.25">
      <c r="A129" s="48"/>
      <c r="B129" s="48" t="s">
        <v>257</v>
      </c>
      <c r="C129" s="192" t="s">
        <v>258</v>
      </c>
      <c r="D129" s="193"/>
      <c r="E129" s="58" t="s">
        <v>71</v>
      </c>
      <c r="F129" s="115" t="s">
        <v>71</v>
      </c>
      <c r="G129" s="58">
        <v>658</v>
      </c>
      <c r="H129" s="59" t="s">
        <v>71</v>
      </c>
      <c r="I129" s="48"/>
    </row>
    <row r="130" spans="1:9" x14ac:dyDescent="0.25">
      <c r="A130" s="48"/>
      <c r="B130" s="48" t="s">
        <v>273</v>
      </c>
      <c r="C130" s="192" t="s">
        <v>274</v>
      </c>
      <c r="D130" s="193"/>
      <c r="E130" s="58" t="s">
        <v>71</v>
      </c>
      <c r="F130" s="115" t="s">
        <v>71</v>
      </c>
      <c r="G130" s="58">
        <v>5068</v>
      </c>
      <c r="H130" s="59" t="s">
        <v>71</v>
      </c>
      <c r="I130" s="48"/>
    </row>
    <row r="131" spans="1:9" x14ac:dyDescent="0.25">
      <c r="A131" s="48"/>
      <c r="B131" s="48" t="s">
        <v>275</v>
      </c>
      <c r="C131" s="192" t="s">
        <v>276</v>
      </c>
      <c r="D131" s="193"/>
      <c r="E131" s="58" t="s">
        <v>71</v>
      </c>
      <c r="F131" s="115" t="s">
        <v>71</v>
      </c>
      <c r="G131" s="58">
        <v>8010</v>
      </c>
      <c r="H131" s="59" t="s">
        <v>71</v>
      </c>
      <c r="I131" s="48"/>
    </row>
    <row r="132" spans="1:9" x14ac:dyDescent="0.25">
      <c r="A132" s="48"/>
      <c r="B132" s="48" t="s">
        <v>243</v>
      </c>
      <c r="C132" s="192" t="s">
        <v>244</v>
      </c>
      <c r="D132" s="193"/>
      <c r="E132" s="58" t="s">
        <v>71</v>
      </c>
      <c r="F132" s="115" t="s">
        <v>71</v>
      </c>
      <c r="G132" s="58">
        <v>8340.17</v>
      </c>
      <c r="H132" s="59" t="s">
        <v>71</v>
      </c>
      <c r="I132" s="48"/>
    </row>
    <row r="133" spans="1:9" x14ac:dyDescent="0.25">
      <c r="A133" s="48"/>
      <c r="B133" s="196" t="s">
        <v>176</v>
      </c>
      <c r="C133" s="196"/>
      <c r="D133" s="197"/>
      <c r="E133" s="128">
        <v>13378.96</v>
      </c>
      <c r="F133" s="129" t="s">
        <v>64</v>
      </c>
      <c r="G133" s="128">
        <v>7468.84</v>
      </c>
      <c r="H133" s="130">
        <v>55.83</v>
      </c>
      <c r="I133" s="48"/>
    </row>
    <row r="134" spans="1:9" x14ac:dyDescent="0.25">
      <c r="A134" s="48"/>
      <c r="B134" s="123" t="s">
        <v>191</v>
      </c>
      <c r="C134" s="194" t="s">
        <v>9</v>
      </c>
      <c r="D134" s="195"/>
      <c r="E134" s="137">
        <v>3230.38</v>
      </c>
      <c r="F134" s="138" t="s">
        <v>64</v>
      </c>
      <c r="G134" s="137">
        <v>1940.04</v>
      </c>
      <c r="H134" s="139">
        <v>60.06</v>
      </c>
      <c r="I134" s="48"/>
    </row>
    <row r="135" spans="1:9" x14ac:dyDescent="0.25">
      <c r="A135" s="48"/>
      <c r="B135" s="48" t="s">
        <v>192</v>
      </c>
      <c r="C135" s="192" t="s">
        <v>19</v>
      </c>
      <c r="D135" s="193"/>
      <c r="E135" s="58" t="s">
        <v>71</v>
      </c>
      <c r="F135" s="115" t="s">
        <v>71</v>
      </c>
      <c r="G135" s="58">
        <v>71.349999999999994</v>
      </c>
      <c r="H135" s="59" t="s">
        <v>71</v>
      </c>
      <c r="I135" s="48"/>
    </row>
    <row r="136" spans="1:9" x14ac:dyDescent="0.25">
      <c r="A136" s="48"/>
      <c r="B136" s="48" t="s">
        <v>201</v>
      </c>
      <c r="C136" s="192" t="s">
        <v>202</v>
      </c>
      <c r="D136" s="193"/>
      <c r="E136" s="58" t="s">
        <v>71</v>
      </c>
      <c r="F136" s="115" t="s">
        <v>71</v>
      </c>
      <c r="G136" s="58">
        <v>502.86</v>
      </c>
      <c r="H136" s="59" t="s">
        <v>71</v>
      </c>
      <c r="I136" s="48"/>
    </row>
    <row r="137" spans="1:9" x14ac:dyDescent="0.25">
      <c r="A137" s="48"/>
      <c r="B137" s="48" t="s">
        <v>205</v>
      </c>
      <c r="C137" s="192" t="s">
        <v>206</v>
      </c>
      <c r="D137" s="193"/>
      <c r="E137" s="58" t="s">
        <v>71</v>
      </c>
      <c r="F137" s="115" t="s">
        <v>71</v>
      </c>
      <c r="G137" s="58">
        <v>100</v>
      </c>
      <c r="H137" s="59" t="s">
        <v>71</v>
      </c>
      <c r="I137" s="48"/>
    </row>
    <row r="138" spans="1:9" x14ac:dyDescent="0.25">
      <c r="A138" s="48"/>
      <c r="B138" s="48" t="s">
        <v>207</v>
      </c>
      <c r="C138" s="192" t="s">
        <v>208</v>
      </c>
      <c r="D138" s="193"/>
      <c r="E138" s="58" t="s">
        <v>71</v>
      </c>
      <c r="F138" s="115" t="s">
        <v>71</v>
      </c>
      <c r="G138" s="58">
        <v>100</v>
      </c>
      <c r="H138" s="59" t="s">
        <v>71</v>
      </c>
      <c r="I138" s="48"/>
    </row>
    <row r="139" spans="1:9" x14ac:dyDescent="0.25">
      <c r="A139" s="48"/>
      <c r="B139" s="48" t="s">
        <v>211</v>
      </c>
      <c r="C139" s="192" t="s">
        <v>212</v>
      </c>
      <c r="D139" s="193"/>
      <c r="E139" s="58" t="s">
        <v>71</v>
      </c>
      <c r="F139" s="115" t="s">
        <v>71</v>
      </c>
      <c r="G139" s="58">
        <v>562.5</v>
      </c>
      <c r="H139" s="59" t="s">
        <v>71</v>
      </c>
      <c r="I139" s="48"/>
    </row>
    <row r="140" spans="1:9" x14ac:dyDescent="0.25">
      <c r="A140" s="48"/>
      <c r="B140" s="48" t="s">
        <v>221</v>
      </c>
      <c r="C140" s="192" t="s">
        <v>222</v>
      </c>
      <c r="D140" s="193"/>
      <c r="E140" s="58" t="s">
        <v>71</v>
      </c>
      <c r="F140" s="115" t="s">
        <v>71</v>
      </c>
      <c r="G140" s="58">
        <v>291.25</v>
      </c>
      <c r="H140" s="59" t="s">
        <v>71</v>
      </c>
      <c r="I140" s="48"/>
    </row>
    <row r="141" spans="1:9" x14ac:dyDescent="0.25">
      <c r="A141" s="48"/>
      <c r="B141" s="48" t="s">
        <v>233</v>
      </c>
      <c r="C141" s="192" t="s">
        <v>234</v>
      </c>
      <c r="D141" s="193"/>
      <c r="E141" s="58" t="s">
        <v>71</v>
      </c>
      <c r="F141" s="115" t="s">
        <v>71</v>
      </c>
      <c r="G141" s="58">
        <v>312.08</v>
      </c>
      <c r="H141" s="59" t="s">
        <v>71</v>
      </c>
      <c r="I141" s="48"/>
    </row>
    <row r="142" spans="1:9" x14ac:dyDescent="0.25">
      <c r="A142" s="48"/>
      <c r="B142" s="123" t="s">
        <v>241</v>
      </c>
      <c r="C142" s="194" t="s">
        <v>242</v>
      </c>
      <c r="D142" s="195"/>
      <c r="E142" s="137">
        <v>10148.58</v>
      </c>
      <c r="F142" s="138" t="s">
        <v>64</v>
      </c>
      <c r="G142" s="137">
        <v>5528.8</v>
      </c>
      <c r="H142" s="139">
        <v>54.48</v>
      </c>
      <c r="I142" s="48"/>
    </row>
    <row r="143" spans="1:9" x14ac:dyDescent="0.25">
      <c r="A143" s="48"/>
      <c r="B143" s="48" t="s">
        <v>243</v>
      </c>
      <c r="C143" s="192" t="s">
        <v>244</v>
      </c>
      <c r="D143" s="193"/>
      <c r="E143" s="58" t="s">
        <v>71</v>
      </c>
      <c r="F143" s="115" t="s">
        <v>71</v>
      </c>
      <c r="G143" s="58">
        <v>5528.8</v>
      </c>
      <c r="H143" s="59" t="s">
        <v>71</v>
      </c>
      <c r="I143" s="48"/>
    </row>
    <row r="144" spans="1:9" x14ac:dyDescent="0.25">
      <c r="A144" s="48"/>
      <c r="B144" s="196" t="s">
        <v>177</v>
      </c>
      <c r="C144" s="196"/>
      <c r="D144" s="197"/>
      <c r="E144" s="128">
        <v>5580</v>
      </c>
      <c r="F144" s="129" t="s">
        <v>64</v>
      </c>
      <c r="G144" s="128">
        <v>6592.94</v>
      </c>
      <c r="H144" s="130">
        <v>118.15</v>
      </c>
      <c r="I144" s="48"/>
    </row>
    <row r="145" spans="1:9" x14ac:dyDescent="0.25">
      <c r="A145" s="48"/>
      <c r="B145" s="196" t="s">
        <v>178</v>
      </c>
      <c r="C145" s="196"/>
      <c r="D145" s="197"/>
      <c r="E145" s="128">
        <v>5580</v>
      </c>
      <c r="F145" s="129" t="s">
        <v>64</v>
      </c>
      <c r="G145" s="128">
        <v>6592.94</v>
      </c>
      <c r="H145" s="130">
        <v>118.15</v>
      </c>
      <c r="I145" s="48"/>
    </row>
    <row r="146" spans="1:9" x14ac:dyDescent="0.25">
      <c r="A146" s="48"/>
      <c r="B146" s="123" t="s">
        <v>191</v>
      </c>
      <c r="C146" s="194" t="s">
        <v>9</v>
      </c>
      <c r="D146" s="195"/>
      <c r="E146" s="137">
        <v>2650</v>
      </c>
      <c r="F146" s="138" t="s">
        <v>64</v>
      </c>
      <c r="G146" s="137">
        <v>3674.41</v>
      </c>
      <c r="H146" s="139">
        <v>138.66</v>
      </c>
      <c r="I146" s="48"/>
    </row>
    <row r="147" spans="1:9" x14ac:dyDescent="0.25">
      <c r="A147" s="48"/>
      <c r="B147" s="48" t="s">
        <v>192</v>
      </c>
      <c r="C147" s="192" t="s">
        <v>19</v>
      </c>
      <c r="D147" s="193"/>
      <c r="E147" s="58" t="s">
        <v>71</v>
      </c>
      <c r="F147" s="115" t="s">
        <v>71</v>
      </c>
      <c r="G147" s="58">
        <v>2276</v>
      </c>
      <c r="H147" s="59" t="s">
        <v>71</v>
      </c>
      <c r="I147" s="48"/>
    </row>
    <row r="148" spans="1:9" x14ac:dyDescent="0.25">
      <c r="A148" s="48"/>
      <c r="B148" s="48" t="s">
        <v>205</v>
      </c>
      <c r="C148" s="192" t="s">
        <v>206</v>
      </c>
      <c r="D148" s="193"/>
      <c r="E148" s="58" t="s">
        <v>71</v>
      </c>
      <c r="F148" s="115" t="s">
        <v>71</v>
      </c>
      <c r="G148" s="58">
        <v>598.41</v>
      </c>
      <c r="H148" s="59" t="s">
        <v>71</v>
      </c>
      <c r="I148" s="48"/>
    </row>
    <row r="149" spans="1:9" x14ac:dyDescent="0.25">
      <c r="A149" s="48"/>
      <c r="B149" s="48" t="s">
        <v>207</v>
      </c>
      <c r="C149" s="192" t="s">
        <v>208</v>
      </c>
      <c r="D149" s="193"/>
      <c r="E149" s="58" t="s">
        <v>71</v>
      </c>
      <c r="F149" s="115" t="s">
        <v>71</v>
      </c>
      <c r="G149" s="58">
        <v>800</v>
      </c>
      <c r="H149" s="59" t="s">
        <v>71</v>
      </c>
      <c r="I149" s="48"/>
    </row>
    <row r="150" spans="1:9" x14ac:dyDescent="0.25">
      <c r="A150" s="48"/>
      <c r="B150" s="123" t="s">
        <v>241</v>
      </c>
      <c r="C150" s="194" t="s">
        <v>242</v>
      </c>
      <c r="D150" s="195"/>
      <c r="E150" s="137">
        <v>2930</v>
      </c>
      <c r="F150" s="138" t="s">
        <v>64</v>
      </c>
      <c r="G150" s="137">
        <v>2918.53</v>
      </c>
      <c r="H150" s="139">
        <v>99.61</v>
      </c>
      <c r="I150" s="48"/>
    </row>
    <row r="151" spans="1:9" x14ac:dyDescent="0.25">
      <c r="A151" s="48"/>
      <c r="B151" s="48" t="s">
        <v>275</v>
      </c>
      <c r="C151" s="192" t="s">
        <v>276</v>
      </c>
      <c r="D151" s="193"/>
      <c r="E151" s="58" t="s">
        <v>71</v>
      </c>
      <c r="F151" s="115" t="s">
        <v>71</v>
      </c>
      <c r="G151" s="58">
        <v>160.21</v>
      </c>
      <c r="H151" s="59" t="s">
        <v>71</v>
      </c>
      <c r="I151" s="48"/>
    </row>
    <row r="152" spans="1:9" x14ac:dyDescent="0.25">
      <c r="A152" s="48"/>
      <c r="B152" s="48" t="s">
        <v>243</v>
      </c>
      <c r="C152" s="192" t="s">
        <v>244</v>
      </c>
      <c r="D152" s="193"/>
      <c r="E152" s="58" t="s">
        <v>71</v>
      </c>
      <c r="F152" s="115" t="s">
        <v>71</v>
      </c>
      <c r="G152" s="58">
        <v>2758.32</v>
      </c>
      <c r="H152" s="59" t="s">
        <v>71</v>
      </c>
      <c r="I152" s="48"/>
    </row>
    <row r="153" spans="1:9" x14ac:dyDescent="0.25">
      <c r="A153" s="48"/>
      <c r="B153" s="199" t="s">
        <v>283</v>
      </c>
      <c r="C153" s="199"/>
      <c r="D153" s="124" t="s">
        <v>284</v>
      </c>
      <c r="E153" s="134">
        <v>2665</v>
      </c>
      <c r="F153" s="135" t="s">
        <v>64</v>
      </c>
      <c r="G153" s="134">
        <v>1165</v>
      </c>
      <c r="H153" s="136">
        <v>43.71</v>
      </c>
      <c r="I153" s="48"/>
    </row>
    <row r="154" spans="1:9" x14ac:dyDescent="0.25">
      <c r="A154" s="48"/>
      <c r="B154" s="196" t="s">
        <v>166</v>
      </c>
      <c r="C154" s="196"/>
      <c r="D154" s="197"/>
      <c r="E154" s="128">
        <v>2665</v>
      </c>
      <c r="F154" s="129" t="s">
        <v>64</v>
      </c>
      <c r="G154" s="128">
        <v>1165</v>
      </c>
      <c r="H154" s="130">
        <v>43.71</v>
      </c>
      <c r="I154" s="48"/>
    </row>
    <row r="155" spans="1:9" x14ac:dyDescent="0.25">
      <c r="A155" s="48"/>
      <c r="B155" s="196" t="s">
        <v>167</v>
      </c>
      <c r="C155" s="196"/>
      <c r="D155" s="197"/>
      <c r="E155" s="128">
        <v>2665</v>
      </c>
      <c r="F155" s="129" t="s">
        <v>64</v>
      </c>
      <c r="G155" s="128">
        <v>1165</v>
      </c>
      <c r="H155" s="130">
        <v>43.71</v>
      </c>
      <c r="I155" s="48"/>
    </row>
    <row r="156" spans="1:9" x14ac:dyDescent="0.25">
      <c r="A156" s="48"/>
      <c r="B156" s="123" t="s">
        <v>191</v>
      </c>
      <c r="C156" s="194" t="s">
        <v>9</v>
      </c>
      <c r="D156" s="195"/>
      <c r="E156" s="137">
        <v>1995</v>
      </c>
      <c r="F156" s="138" t="s">
        <v>64</v>
      </c>
      <c r="G156" s="137">
        <v>509.47</v>
      </c>
      <c r="H156" s="139">
        <v>25.54</v>
      </c>
      <c r="I156" s="48"/>
    </row>
    <row r="157" spans="1:9" x14ac:dyDescent="0.25">
      <c r="A157" s="48"/>
      <c r="B157" s="48" t="s">
        <v>233</v>
      </c>
      <c r="C157" s="192" t="s">
        <v>234</v>
      </c>
      <c r="D157" s="193"/>
      <c r="E157" s="58" t="s">
        <v>71</v>
      </c>
      <c r="F157" s="115" t="s">
        <v>71</v>
      </c>
      <c r="G157" s="58">
        <v>509.47</v>
      </c>
      <c r="H157" s="59" t="s">
        <v>71</v>
      </c>
      <c r="I157" s="48"/>
    </row>
    <row r="158" spans="1:9" x14ac:dyDescent="0.25">
      <c r="A158" s="48"/>
      <c r="B158" s="123" t="s">
        <v>241</v>
      </c>
      <c r="C158" s="194" t="s">
        <v>242</v>
      </c>
      <c r="D158" s="195"/>
      <c r="E158" s="137">
        <v>670</v>
      </c>
      <c r="F158" s="138" t="s">
        <v>64</v>
      </c>
      <c r="G158" s="137">
        <v>655.53</v>
      </c>
      <c r="H158" s="139">
        <v>97.84</v>
      </c>
      <c r="I158" s="48"/>
    </row>
    <row r="159" spans="1:9" x14ac:dyDescent="0.25">
      <c r="A159" s="48"/>
      <c r="B159" s="48" t="s">
        <v>243</v>
      </c>
      <c r="C159" s="192" t="s">
        <v>244</v>
      </c>
      <c r="D159" s="193"/>
      <c r="E159" s="58" t="s">
        <v>71</v>
      </c>
      <c r="F159" s="115" t="s">
        <v>71</v>
      </c>
      <c r="G159" s="58">
        <v>655.53</v>
      </c>
      <c r="H159" s="59" t="s">
        <v>71</v>
      </c>
      <c r="I159" s="48"/>
    </row>
    <row r="160" spans="1:9" x14ac:dyDescent="0.25">
      <c r="A160" s="48"/>
      <c r="B160" s="199" t="s">
        <v>285</v>
      </c>
      <c r="C160" s="199"/>
      <c r="D160" s="124" t="s">
        <v>286</v>
      </c>
      <c r="E160" s="134">
        <v>20</v>
      </c>
      <c r="F160" s="135" t="s">
        <v>64</v>
      </c>
      <c r="G160" s="134">
        <v>20</v>
      </c>
      <c r="H160" s="136">
        <v>100</v>
      </c>
      <c r="I160" s="48"/>
    </row>
    <row r="161" spans="1:9" x14ac:dyDescent="0.25">
      <c r="A161" s="48"/>
      <c r="B161" s="196" t="s">
        <v>166</v>
      </c>
      <c r="C161" s="196"/>
      <c r="D161" s="197"/>
      <c r="E161" s="128">
        <v>20</v>
      </c>
      <c r="F161" s="129" t="s">
        <v>64</v>
      </c>
      <c r="G161" s="128">
        <v>20</v>
      </c>
      <c r="H161" s="130">
        <v>100</v>
      </c>
      <c r="I161" s="48"/>
    </row>
    <row r="162" spans="1:9" x14ac:dyDescent="0.25">
      <c r="A162" s="48"/>
      <c r="B162" s="196" t="s">
        <v>167</v>
      </c>
      <c r="C162" s="196"/>
      <c r="D162" s="197"/>
      <c r="E162" s="128">
        <v>20</v>
      </c>
      <c r="F162" s="129" t="s">
        <v>64</v>
      </c>
      <c r="G162" s="128">
        <v>20</v>
      </c>
      <c r="H162" s="130">
        <v>100</v>
      </c>
      <c r="I162" s="48"/>
    </row>
    <row r="163" spans="1:9" x14ac:dyDescent="0.25">
      <c r="A163" s="48"/>
      <c r="B163" s="123" t="s">
        <v>191</v>
      </c>
      <c r="C163" s="194" t="s">
        <v>9</v>
      </c>
      <c r="D163" s="195"/>
      <c r="E163" s="137">
        <v>20</v>
      </c>
      <c r="F163" s="138" t="s">
        <v>64</v>
      </c>
      <c r="G163" s="137">
        <v>20</v>
      </c>
      <c r="H163" s="139">
        <v>100</v>
      </c>
      <c r="I163" s="48"/>
    </row>
    <row r="164" spans="1:9" x14ac:dyDescent="0.25">
      <c r="A164" s="48"/>
      <c r="B164" s="48" t="s">
        <v>225</v>
      </c>
      <c r="C164" s="192" t="s">
        <v>226</v>
      </c>
      <c r="D164" s="193"/>
      <c r="E164" s="58" t="s">
        <v>71</v>
      </c>
      <c r="F164" s="115" t="s">
        <v>71</v>
      </c>
      <c r="G164" s="58">
        <v>20</v>
      </c>
      <c r="H164" s="59" t="s">
        <v>71</v>
      </c>
      <c r="I164" s="48"/>
    </row>
    <row r="165" spans="1:9" x14ac:dyDescent="0.25">
      <c r="A165" s="48"/>
      <c r="B165" s="199" t="s">
        <v>287</v>
      </c>
      <c r="C165" s="199"/>
      <c r="D165" s="124" t="s">
        <v>288</v>
      </c>
      <c r="E165" s="134">
        <v>275</v>
      </c>
      <c r="F165" s="135" t="s">
        <v>64</v>
      </c>
      <c r="G165" s="134">
        <v>68.099999999999994</v>
      </c>
      <c r="H165" s="136">
        <v>24.76</v>
      </c>
      <c r="I165" s="48"/>
    </row>
    <row r="166" spans="1:9" x14ac:dyDescent="0.25">
      <c r="A166" s="48"/>
      <c r="B166" s="196" t="s">
        <v>166</v>
      </c>
      <c r="C166" s="196"/>
      <c r="D166" s="197"/>
      <c r="E166" s="128">
        <v>275</v>
      </c>
      <c r="F166" s="129" t="s">
        <v>64</v>
      </c>
      <c r="G166" s="128">
        <v>68.099999999999994</v>
      </c>
      <c r="H166" s="130">
        <v>24.76</v>
      </c>
      <c r="I166" s="48"/>
    </row>
    <row r="167" spans="1:9" x14ac:dyDescent="0.25">
      <c r="A167" s="48"/>
      <c r="B167" s="196" t="s">
        <v>167</v>
      </c>
      <c r="C167" s="196"/>
      <c r="D167" s="197"/>
      <c r="E167" s="128">
        <v>275</v>
      </c>
      <c r="F167" s="129" t="s">
        <v>64</v>
      </c>
      <c r="G167" s="128">
        <v>68.099999999999994</v>
      </c>
      <c r="H167" s="130">
        <v>24.76</v>
      </c>
      <c r="I167" s="48"/>
    </row>
    <row r="168" spans="1:9" x14ac:dyDescent="0.25">
      <c r="A168" s="48"/>
      <c r="B168" s="123" t="s">
        <v>191</v>
      </c>
      <c r="C168" s="194" t="s">
        <v>9</v>
      </c>
      <c r="D168" s="195"/>
      <c r="E168" s="137">
        <v>275</v>
      </c>
      <c r="F168" s="138" t="s">
        <v>64</v>
      </c>
      <c r="G168" s="137">
        <v>68.099999999999994</v>
      </c>
      <c r="H168" s="139">
        <v>24.76</v>
      </c>
      <c r="I168" s="48"/>
    </row>
    <row r="169" spans="1:9" x14ac:dyDescent="0.25">
      <c r="A169" s="48"/>
      <c r="B169" s="48" t="s">
        <v>233</v>
      </c>
      <c r="C169" s="192" t="s">
        <v>234</v>
      </c>
      <c r="D169" s="193"/>
      <c r="E169" s="58" t="s">
        <v>71</v>
      </c>
      <c r="F169" s="115" t="s">
        <v>71</v>
      </c>
      <c r="G169" s="58">
        <v>68.099999999999994</v>
      </c>
      <c r="H169" s="59" t="s">
        <v>71</v>
      </c>
      <c r="I169" s="48"/>
    </row>
    <row r="170" spans="1:9" x14ac:dyDescent="0.25">
      <c r="A170" s="48"/>
      <c r="B170" s="198" t="s">
        <v>289</v>
      </c>
      <c r="C170" s="198"/>
      <c r="D170" s="124" t="s">
        <v>290</v>
      </c>
      <c r="E170" s="134">
        <v>21050</v>
      </c>
      <c r="F170" s="135" t="s">
        <v>64</v>
      </c>
      <c r="G170" s="134">
        <v>12944.09</v>
      </c>
      <c r="H170" s="136">
        <v>61.49</v>
      </c>
      <c r="I170" s="48"/>
    </row>
    <row r="171" spans="1:9" x14ac:dyDescent="0.25">
      <c r="A171" s="48"/>
      <c r="B171" s="196" t="s">
        <v>166</v>
      </c>
      <c r="C171" s="196"/>
      <c r="D171" s="197"/>
      <c r="E171" s="128">
        <v>21050</v>
      </c>
      <c r="F171" s="129" t="s">
        <v>64</v>
      </c>
      <c r="G171" s="128">
        <v>12944.09</v>
      </c>
      <c r="H171" s="130">
        <v>61.49</v>
      </c>
      <c r="I171" s="48"/>
    </row>
    <row r="172" spans="1:9" x14ac:dyDescent="0.25">
      <c r="A172" s="48"/>
      <c r="B172" s="196" t="s">
        <v>167</v>
      </c>
      <c r="C172" s="196"/>
      <c r="D172" s="197"/>
      <c r="E172" s="128">
        <v>21050</v>
      </c>
      <c r="F172" s="129" t="s">
        <v>64</v>
      </c>
      <c r="G172" s="128">
        <v>12944.09</v>
      </c>
      <c r="H172" s="130">
        <v>61.49</v>
      </c>
      <c r="I172" s="48"/>
    </row>
    <row r="173" spans="1:9" x14ac:dyDescent="0.25">
      <c r="A173" s="48"/>
      <c r="B173" s="123" t="s">
        <v>191</v>
      </c>
      <c r="C173" s="194" t="s">
        <v>9</v>
      </c>
      <c r="D173" s="195"/>
      <c r="E173" s="137">
        <v>17550</v>
      </c>
      <c r="F173" s="138" t="s">
        <v>64</v>
      </c>
      <c r="G173" s="137">
        <v>10844.09</v>
      </c>
      <c r="H173" s="139">
        <v>61.79</v>
      </c>
      <c r="I173" s="48"/>
    </row>
    <row r="174" spans="1:9" x14ac:dyDescent="0.25">
      <c r="A174" s="48"/>
      <c r="B174" s="48" t="s">
        <v>213</v>
      </c>
      <c r="C174" s="192" t="s">
        <v>214</v>
      </c>
      <c r="D174" s="193"/>
      <c r="E174" s="58" t="s">
        <v>71</v>
      </c>
      <c r="F174" s="115" t="s">
        <v>71</v>
      </c>
      <c r="G174" s="58">
        <v>8554.5</v>
      </c>
      <c r="H174" s="59" t="s">
        <v>71</v>
      </c>
      <c r="I174" s="48"/>
    </row>
    <row r="175" spans="1:9" x14ac:dyDescent="0.25">
      <c r="A175" s="48"/>
      <c r="B175" s="48" t="s">
        <v>221</v>
      </c>
      <c r="C175" s="192" t="s">
        <v>222</v>
      </c>
      <c r="D175" s="193"/>
      <c r="E175" s="58" t="s">
        <v>71</v>
      </c>
      <c r="F175" s="115" t="s">
        <v>71</v>
      </c>
      <c r="G175" s="58">
        <v>2069.59</v>
      </c>
      <c r="H175" s="59" t="s">
        <v>71</v>
      </c>
      <c r="I175" s="48"/>
    </row>
    <row r="176" spans="1:9" x14ac:dyDescent="0.25">
      <c r="A176" s="48"/>
      <c r="B176" s="48" t="s">
        <v>233</v>
      </c>
      <c r="C176" s="192" t="s">
        <v>234</v>
      </c>
      <c r="D176" s="193"/>
      <c r="E176" s="58" t="s">
        <v>71</v>
      </c>
      <c r="F176" s="115" t="s">
        <v>71</v>
      </c>
      <c r="G176" s="58">
        <v>220</v>
      </c>
      <c r="H176" s="59" t="s">
        <v>71</v>
      </c>
      <c r="I176" s="48"/>
    </row>
    <row r="177" spans="1:9" x14ac:dyDescent="0.25">
      <c r="A177" s="48"/>
      <c r="B177" s="123" t="s">
        <v>241</v>
      </c>
      <c r="C177" s="194" t="s">
        <v>242</v>
      </c>
      <c r="D177" s="195"/>
      <c r="E177" s="137">
        <v>3500</v>
      </c>
      <c r="F177" s="138" t="s">
        <v>64</v>
      </c>
      <c r="G177" s="137">
        <v>2100</v>
      </c>
      <c r="H177" s="139">
        <v>60</v>
      </c>
      <c r="I177" s="48"/>
    </row>
    <row r="178" spans="1:9" x14ac:dyDescent="0.25">
      <c r="A178" s="48"/>
      <c r="B178" s="48" t="s">
        <v>243</v>
      </c>
      <c r="C178" s="192" t="s">
        <v>244</v>
      </c>
      <c r="D178" s="193"/>
      <c r="E178" s="58" t="s">
        <v>71</v>
      </c>
      <c r="F178" s="115" t="s">
        <v>71</v>
      </c>
      <c r="G178" s="58">
        <v>2100</v>
      </c>
      <c r="H178" s="59" t="s">
        <v>71</v>
      </c>
      <c r="I178" s="48"/>
    </row>
  </sheetData>
  <mergeCells count="172">
    <mergeCell ref="B2:H2"/>
    <mergeCell ref="B4:H4"/>
    <mergeCell ref="B6:D6"/>
    <mergeCell ref="B7:D7"/>
    <mergeCell ref="B11:D11"/>
    <mergeCell ref="B12:D12"/>
    <mergeCell ref="B13:D13"/>
    <mergeCell ref="B14:D14"/>
    <mergeCell ref="B20:D20"/>
    <mergeCell ref="B19:D19"/>
    <mergeCell ref="B18:D18"/>
    <mergeCell ref="B17:D17"/>
    <mergeCell ref="B16:D16"/>
    <mergeCell ref="B15:D15"/>
    <mergeCell ref="B54:C54"/>
    <mergeCell ref="C46:D46"/>
    <mergeCell ref="C50:D50"/>
    <mergeCell ref="C52:D52"/>
    <mergeCell ref="C53:D53"/>
    <mergeCell ref="C29:D29"/>
    <mergeCell ref="B28:D28"/>
    <mergeCell ref="B27:D27"/>
    <mergeCell ref="B26:C26"/>
    <mergeCell ref="C45:D45"/>
    <mergeCell ref="B25:C25"/>
    <mergeCell ref="B24:D24"/>
    <mergeCell ref="B23:D23"/>
    <mergeCell ref="B22:D22"/>
    <mergeCell ref="B21:D21"/>
    <mergeCell ref="B59:C59"/>
    <mergeCell ref="C58:D58"/>
    <mergeCell ref="C57:D57"/>
    <mergeCell ref="B56:D56"/>
    <mergeCell ref="B55:D55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1:D51"/>
    <mergeCell ref="C49:D49"/>
    <mergeCell ref="C48:D48"/>
    <mergeCell ref="C47:D47"/>
    <mergeCell ref="C156:D156"/>
    <mergeCell ref="B155:D155"/>
    <mergeCell ref="B154:D154"/>
    <mergeCell ref="C152:D152"/>
    <mergeCell ref="C146:D146"/>
    <mergeCell ref="C138:D138"/>
    <mergeCell ref="C119:D119"/>
    <mergeCell ref="C113:D113"/>
    <mergeCell ref="C107:D107"/>
    <mergeCell ref="C137:D137"/>
    <mergeCell ref="C108:D108"/>
    <mergeCell ref="C109:D109"/>
    <mergeCell ref="C110:D110"/>
    <mergeCell ref="C111:D111"/>
    <mergeCell ref="C112:D112"/>
    <mergeCell ref="C142:D142"/>
    <mergeCell ref="C143:D143"/>
    <mergeCell ref="B60:C60"/>
    <mergeCell ref="B61:D61"/>
    <mergeCell ref="B62:D62"/>
    <mergeCell ref="B70:C70"/>
    <mergeCell ref="B71:D71"/>
    <mergeCell ref="C63:D63"/>
    <mergeCell ref="C64:D64"/>
    <mergeCell ref="C65:D65"/>
    <mergeCell ref="C66:D66"/>
    <mergeCell ref="C67:D67"/>
    <mergeCell ref="C68:D68"/>
    <mergeCell ref="C69:D69"/>
    <mergeCell ref="B102:D102"/>
    <mergeCell ref="B101:D101"/>
    <mergeCell ref="C99:D99"/>
    <mergeCell ref="C93:D93"/>
    <mergeCell ref="B92:D92"/>
    <mergeCell ref="B91:D91"/>
    <mergeCell ref="C85:D85"/>
    <mergeCell ref="C79:D79"/>
    <mergeCell ref="C73:D73"/>
    <mergeCell ref="C86:D86"/>
    <mergeCell ref="C87:D87"/>
    <mergeCell ref="C88:D88"/>
    <mergeCell ref="C89:D89"/>
    <mergeCell ref="C90:D90"/>
    <mergeCell ref="C100:D100"/>
    <mergeCell ref="B72:D72"/>
    <mergeCell ref="C40:D40"/>
    <mergeCell ref="C41:D41"/>
    <mergeCell ref="C42:D42"/>
    <mergeCell ref="C43:D43"/>
    <mergeCell ref="C44:D44"/>
    <mergeCell ref="B161:D161"/>
    <mergeCell ref="B162:D162"/>
    <mergeCell ref="B166:D166"/>
    <mergeCell ref="C80:D80"/>
    <mergeCell ref="C81:D81"/>
    <mergeCell ref="C82:D82"/>
    <mergeCell ref="C83:D83"/>
    <mergeCell ref="C84:D84"/>
    <mergeCell ref="C74:D74"/>
    <mergeCell ref="C75:D75"/>
    <mergeCell ref="C76:D76"/>
    <mergeCell ref="C77:D77"/>
    <mergeCell ref="C78:D78"/>
    <mergeCell ref="C94:D94"/>
    <mergeCell ref="C95:D95"/>
    <mergeCell ref="C96:D96"/>
    <mergeCell ref="C97:D97"/>
    <mergeCell ref="C98:D98"/>
    <mergeCell ref="B133:D133"/>
    <mergeCell ref="B144:D144"/>
    <mergeCell ref="B145:D145"/>
    <mergeCell ref="B153:C153"/>
    <mergeCell ref="C126:D126"/>
    <mergeCell ref="C127:D127"/>
    <mergeCell ref="C128:D128"/>
    <mergeCell ref="C129:D129"/>
    <mergeCell ref="C130:D130"/>
    <mergeCell ref="C131:D131"/>
    <mergeCell ref="C132:D132"/>
    <mergeCell ref="C134:D134"/>
    <mergeCell ref="C135:D135"/>
    <mergeCell ref="C136:D136"/>
    <mergeCell ref="C147:D147"/>
    <mergeCell ref="C148:D148"/>
    <mergeCell ref="C149:D149"/>
    <mergeCell ref="C150:D150"/>
    <mergeCell ref="C151:D151"/>
    <mergeCell ref="C139:D139"/>
    <mergeCell ref="C140:D140"/>
    <mergeCell ref="C141:D141"/>
    <mergeCell ref="C103:D103"/>
    <mergeCell ref="C104:D104"/>
    <mergeCell ref="C105:D105"/>
    <mergeCell ref="C106:D106"/>
    <mergeCell ref="C120:D120"/>
    <mergeCell ref="C121:D121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B122:D122"/>
    <mergeCell ref="C174:D174"/>
    <mergeCell ref="C175:D175"/>
    <mergeCell ref="C176:D176"/>
    <mergeCell ref="C177:D177"/>
    <mergeCell ref="C178:D178"/>
    <mergeCell ref="C157:D157"/>
    <mergeCell ref="C158:D158"/>
    <mergeCell ref="C159:D159"/>
    <mergeCell ref="C163:D163"/>
    <mergeCell ref="C164:D164"/>
    <mergeCell ref="B171:D171"/>
    <mergeCell ref="C168:D168"/>
    <mergeCell ref="C169:D169"/>
    <mergeCell ref="C173:D173"/>
    <mergeCell ref="B172:D172"/>
    <mergeCell ref="B170:C170"/>
    <mergeCell ref="B165:C165"/>
    <mergeCell ref="B160:C160"/>
    <mergeCell ref="B167:D167"/>
  </mergeCells>
  <pageMargins left="0.7" right="0.7" top="0.75" bottom="0.75" header="0.3" footer="0.3"/>
  <pageSetup paperSize="9" scale="70" fitToHeight="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3C8BA-0C9E-4631-92A3-71CF4BE63EBF}">
  <dimension ref="A3:H18"/>
  <sheetViews>
    <sheetView workbookViewId="0">
      <selection activeCell="B24" sqref="B24"/>
    </sheetView>
  </sheetViews>
  <sheetFormatPr defaultRowHeight="15" x14ac:dyDescent="0.25"/>
  <cols>
    <col min="1" max="1" width="11.7109375" style="141" bestFit="1" customWidth="1"/>
    <col min="2" max="2" width="32" style="141" customWidth="1"/>
    <col min="3" max="3" width="9.140625" style="141"/>
    <col min="4" max="4" width="22.85546875" style="141" customWidth="1"/>
    <col min="5" max="256" width="9.140625" style="141"/>
    <col min="257" max="257" width="11.7109375" style="141" bestFit="1" customWidth="1"/>
    <col min="258" max="258" width="32" style="141" customWidth="1"/>
    <col min="259" max="259" width="9.140625" style="141"/>
    <col min="260" max="260" width="22.85546875" style="141" customWidth="1"/>
    <col min="261" max="512" width="9.140625" style="141"/>
    <col min="513" max="513" width="11.7109375" style="141" bestFit="1" customWidth="1"/>
    <col min="514" max="514" width="32" style="141" customWidth="1"/>
    <col min="515" max="515" width="9.140625" style="141"/>
    <col min="516" max="516" width="22.85546875" style="141" customWidth="1"/>
    <col min="517" max="768" width="9.140625" style="141"/>
    <col min="769" max="769" width="11.7109375" style="141" bestFit="1" customWidth="1"/>
    <col min="770" max="770" width="32" style="141" customWidth="1"/>
    <col min="771" max="771" width="9.140625" style="141"/>
    <col min="772" max="772" width="22.85546875" style="141" customWidth="1"/>
    <col min="773" max="1024" width="9.140625" style="141"/>
    <col min="1025" max="1025" width="11.7109375" style="141" bestFit="1" customWidth="1"/>
    <col min="1026" max="1026" width="32" style="141" customWidth="1"/>
    <col min="1027" max="1027" width="9.140625" style="141"/>
    <col min="1028" max="1028" width="22.85546875" style="141" customWidth="1"/>
    <col min="1029" max="1280" width="9.140625" style="141"/>
    <col min="1281" max="1281" width="11.7109375" style="141" bestFit="1" customWidth="1"/>
    <col min="1282" max="1282" width="32" style="141" customWidth="1"/>
    <col min="1283" max="1283" width="9.140625" style="141"/>
    <col min="1284" max="1284" width="22.85546875" style="141" customWidth="1"/>
    <col min="1285" max="1536" width="9.140625" style="141"/>
    <col min="1537" max="1537" width="11.7109375" style="141" bestFit="1" customWidth="1"/>
    <col min="1538" max="1538" width="32" style="141" customWidth="1"/>
    <col min="1539" max="1539" width="9.140625" style="141"/>
    <col min="1540" max="1540" width="22.85546875" style="141" customWidth="1"/>
    <col min="1541" max="1792" width="9.140625" style="141"/>
    <col min="1793" max="1793" width="11.7109375" style="141" bestFit="1" customWidth="1"/>
    <col min="1794" max="1794" width="32" style="141" customWidth="1"/>
    <col min="1795" max="1795" width="9.140625" style="141"/>
    <col min="1796" max="1796" width="22.85546875" style="141" customWidth="1"/>
    <col min="1797" max="2048" width="9.140625" style="141"/>
    <col min="2049" max="2049" width="11.7109375" style="141" bestFit="1" customWidth="1"/>
    <col min="2050" max="2050" width="32" style="141" customWidth="1"/>
    <col min="2051" max="2051" width="9.140625" style="141"/>
    <col min="2052" max="2052" width="22.85546875" style="141" customWidth="1"/>
    <col min="2053" max="2304" width="9.140625" style="141"/>
    <col min="2305" max="2305" width="11.7109375" style="141" bestFit="1" customWidth="1"/>
    <col min="2306" max="2306" width="32" style="141" customWidth="1"/>
    <col min="2307" max="2307" width="9.140625" style="141"/>
    <col min="2308" max="2308" width="22.85546875" style="141" customWidth="1"/>
    <col min="2309" max="2560" width="9.140625" style="141"/>
    <col min="2561" max="2561" width="11.7109375" style="141" bestFit="1" customWidth="1"/>
    <col min="2562" max="2562" width="32" style="141" customWidth="1"/>
    <col min="2563" max="2563" width="9.140625" style="141"/>
    <col min="2564" max="2564" width="22.85546875" style="141" customWidth="1"/>
    <col min="2565" max="2816" width="9.140625" style="141"/>
    <col min="2817" max="2817" width="11.7109375" style="141" bestFit="1" customWidth="1"/>
    <col min="2818" max="2818" width="32" style="141" customWidth="1"/>
    <col min="2819" max="2819" width="9.140625" style="141"/>
    <col min="2820" max="2820" width="22.85546875" style="141" customWidth="1"/>
    <col min="2821" max="3072" width="9.140625" style="141"/>
    <col min="3073" max="3073" width="11.7109375" style="141" bestFit="1" customWidth="1"/>
    <col min="3074" max="3074" width="32" style="141" customWidth="1"/>
    <col min="3075" max="3075" width="9.140625" style="141"/>
    <col min="3076" max="3076" width="22.85546875" style="141" customWidth="1"/>
    <col min="3077" max="3328" width="9.140625" style="141"/>
    <col min="3329" max="3329" width="11.7109375" style="141" bestFit="1" customWidth="1"/>
    <col min="3330" max="3330" width="32" style="141" customWidth="1"/>
    <col min="3331" max="3331" width="9.140625" style="141"/>
    <col min="3332" max="3332" width="22.85546875" style="141" customWidth="1"/>
    <col min="3333" max="3584" width="9.140625" style="141"/>
    <col min="3585" max="3585" width="11.7109375" style="141" bestFit="1" customWidth="1"/>
    <col min="3586" max="3586" width="32" style="141" customWidth="1"/>
    <col min="3587" max="3587" width="9.140625" style="141"/>
    <col min="3588" max="3588" width="22.85546875" style="141" customWidth="1"/>
    <col min="3589" max="3840" width="9.140625" style="141"/>
    <col min="3841" max="3841" width="11.7109375" style="141" bestFit="1" customWidth="1"/>
    <col min="3842" max="3842" width="32" style="141" customWidth="1"/>
    <col min="3843" max="3843" width="9.140625" style="141"/>
    <col min="3844" max="3844" width="22.85546875" style="141" customWidth="1"/>
    <col min="3845" max="4096" width="9.140625" style="141"/>
    <col min="4097" max="4097" width="11.7109375" style="141" bestFit="1" customWidth="1"/>
    <col min="4098" max="4098" width="32" style="141" customWidth="1"/>
    <col min="4099" max="4099" width="9.140625" style="141"/>
    <col min="4100" max="4100" width="22.85546875" style="141" customWidth="1"/>
    <col min="4101" max="4352" width="9.140625" style="141"/>
    <col min="4353" max="4353" width="11.7109375" style="141" bestFit="1" customWidth="1"/>
    <col min="4354" max="4354" width="32" style="141" customWidth="1"/>
    <col min="4355" max="4355" width="9.140625" style="141"/>
    <col min="4356" max="4356" width="22.85546875" style="141" customWidth="1"/>
    <col min="4357" max="4608" width="9.140625" style="141"/>
    <col min="4609" max="4609" width="11.7109375" style="141" bestFit="1" customWidth="1"/>
    <col min="4610" max="4610" width="32" style="141" customWidth="1"/>
    <col min="4611" max="4611" width="9.140625" style="141"/>
    <col min="4612" max="4612" width="22.85546875" style="141" customWidth="1"/>
    <col min="4613" max="4864" width="9.140625" style="141"/>
    <col min="4865" max="4865" width="11.7109375" style="141" bestFit="1" customWidth="1"/>
    <col min="4866" max="4866" width="32" style="141" customWidth="1"/>
    <col min="4867" max="4867" width="9.140625" style="141"/>
    <col min="4868" max="4868" width="22.85546875" style="141" customWidth="1"/>
    <col min="4869" max="5120" width="9.140625" style="141"/>
    <col min="5121" max="5121" width="11.7109375" style="141" bestFit="1" customWidth="1"/>
    <col min="5122" max="5122" width="32" style="141" customWidth="1"/>
    <col min="5123" max="5123" width="9.140625" style="141"/>
    <col min="5124" max="5124" width="22.85546875" style="141" customWidth="1"/>
    <col min="5125" max="5376" width="9.140625" style="141"/>
    <col min="5377" max="5377" width="11.7109375" style="141" bestFit="1" customWidth="1"/>
    <col min="5378" max="5378" width="32" style="141" customWidth="1"/>
    <col min="5379" max="5379" width="9.140625" style="141"/>
    <col min="5380" max="5380" width="22.85546875" style="141" customWidth="1"/>
    <col min="5381" max="5632" width="9.140625" style="141"/>
    <col min="5633" max="5633" width="11.7109375" style="141" bestFit="1" customWidth="1"/>
    <col min="5634" max="5634" width="32" style="141" customWidth="1"/>
    <col min="5635" max="5635" width="9.140625" style="141"/>
    <col min="5636" max="5636" width="22.85546875" style="141" customWidth="1"/>
    <col min="5637" max="5888" width="9.140625" style="141"/>
    <col min="5889" max="5889" width="11.7109375" style="141" bestFit="1" customWidth="1"/>
    <col min="5890" max="5890" width="32" style="141" customWidth="1"/>
    <col min="5891" max="5891" width="9.140625" style="141"/>
    <col min="5892" max="5892" width="22.85546875" style="141" customWidth="1"/>
    <col min="5893" max="6144" width="9.140625" style="141"/>
    <col min="6145" max="6145" width="11.7109375" style="141" bestFit="1" customWidth="1"/>
    <col min="6146" max="6146" width="32" style="141" customWidth="1"/>
    <col min="6147" max="6147" width="9.140625" style="141"/>
    <col min="6148" max="6148" width="22.85546875" style="141" customWidth="1"/>
    <col min="6149" max="6400" width="9.140625" style="141"/>
    <col min="6401" max="6401" width="11.7109375" style="141" bestFit="1" customWidth="1"/>
    <col min="6402" max="6402" width="32" style="141" customWidth="1"/>
    <col min="6403" max="6403" width="9.140625" style="141"/>
    <col min="6404" max="6404" width="22.85546875" style="141" customWidth="1"/>
    <col min="6405" max="6656" width="9.140625" style="141"/>
    <col min="6657" max="6657" width="11.7109375" style="141" bestFit="1" customWidth="1"/>
    <col min="6658" max="6658" width="32" style="141" customWidth="1"/>
    <col min="6659" max="6659" width="9.140625" style="141"/>
    <col min="6660" max="6660" width="22.85546875" style="141" customWidth="1"/>
    <col min="6661" max="6912" width="9.140625" style="141"/>
    <col min="6913" max="6913" width="11.7109375" style="141" bestFit="1" customWidth="1"/>
    <col min="6914" max="6914" width="32" style="141" customWidth="1"/>
    <col min="6915" max="6915" width="9.140625" style="141"/>
    <col min="6916" max="6916" width="22.85546875" style="141" customWidth="1"/>
    <col min="6917" max="7168" width="9.140625" style="141"/>
    <col min="7169" max="7169" width="11.7109375" style="141" bestFit="1" customWidth="1"/>
    <col min="7170" max="7170" width="32" style="141" customWidth="1"/>
    <col min="7171" max="7171" width="9.140625" style="141"/>
    <col min="7172" max="7172" width="22.85546875" style="141" customWidth="1"/>
    <col min="7173" max="7424" width="9.140625" style="141"/>
    <col min="7425" max="7425" width="11.7109375" style="141" bestFit="1" customWidth="1"/>
    <col min="7426" max="7426" width="32" style="141" customWidth="1"/>
    <col min="7427" max="7427" width="9.140625" style="141"/>
    <col min="7428" max="7428" width="22.85546875" style="141" customWidth="1"/>
    <col min="7429" max="7680" width="9.140625" style="141"/>
    <col min="7681" max="7681" width="11.7109375" style="141" bestFit="1" customWidth="1"/>
    <col min="7682" max="7682" width="32" style="141" customWidth="1"/>
    <col min="7683" max="7683" width="9.140625" style="141"/>
    <col min="7684" max="7684" width="22.85546875" style="141" customWidth="1"/>
    <col min="7685" max="7936" width="9.140625" style="141"/>
    <col min="7937" max="7937" width="11.7109375" style="141" bestFit="1" customWidth="1"/>
    <col min="7938" max="7938" width="32" style="141" customWidth="1"/>
    <col min="7939" max="7939" width="9.140625" style="141"/>
    <col min="7940" max="7940" width="22.85546875" style="141" customWidth="1"/>
    <col min="7941" max="8192" width="9.140625" style="141"/>
    <col min="8193" max="8193" width="11.7109375" style="141" bestFit="1" customWidth="1"/>
    <col min="8194" max="8194" width="32" style="141" customWidth="1"/>
    <col min="8195" max="8195" width="9.140625" style="141"/>
    <col min="8196" max="8196" width="22.85546875" style="141" customWidth="1"/>
    <col min="8197" max="8448" width="9.140625" style="141"/>
    <col min="8449" max="8449" width="11.7109375" style="141" bestFit="1" customWidth="1"/>
    <col min="8450" max="8450" width="32" style="141" customWidth="1"/>
    <col min="8451" max="8451" width="9.140625" style="141"/>
    <col min="8452" max="8452" width="22.85546875" style="141" customWidth="1"/>
    <col min="8453" max="8704" width="9.140625" style="141"/>
    <col min="8705" max="8705" width="11.7109375" style="141" bestFit="1" customWidth="1"/>
    <col min="8706" max="8706" width="32" style="141" customWidth="1"/>
    <col min="8707" max="8707" width="9.140625" style="141"/>
    <col min="8708" max="8708" width="22.85546875" style="141" customWidth="1"/>
    <col min="8709" max="8960" width="9.140625" style="141"/>
    <col min="8961" max="8961" width="11.7109375" style="141" bestFit="1" customWidth="1"/>
    <col min="8962" max="8962" width="32" style="141" customWidth="1"/>
    <col min="8963" max="8963" width="9.140625" style="141"/>
    <col min="8964" max="8964" width="22.85546875" style="141" customWidth="1"/>
    <col min="8965" max="9216" width="9.140625" style="141"/>
    <col min="9217" max="9217" width="11.7109375" style="141" bestFit="1" customWidth="1"/>
    <col min="9218" max="9218" width="32" style="141" customWidth="1"/>
    <col min="9219" max="9219" width="9.140625" style="141"/>
    <col min="9220" max="9220" width="22.85546875" style="141" customWidth="1"/>
    <col min="9221" max="9472" width="9.140625" style="141"/>
    <col min="9473" max="9473" width="11.7109375" style="141" bestFit="1" customWidth="1"/>
    <col min="9474" max="9474" width="32" style="141" customWidth="1"/>
    <col min="9475" max="9475" width="9.140625" style="141"/>
    <col min="9476" max="9476" width="22.85546875" style="141" customWidth="1"/>
    <col min="9477" max="9728" width="9.140625" style="141"/>
    <col min="9729" max="9729" width="11.7109375" style="141" bestFit="1" customWidth="1"/>
    <col min="9730" max="9730" width="32" style="141" customWidth="1"/>
    <col min="9731" max="9731" width="9.140625" style="141"/>
    <col min="9732" max="9732" width="22.85546875" style="141" customWidth="1"/>
    <col min="9733" max="9984" width="9.140625" style="141"/>
    <col min="9985" max="9985" width="11.7109375" style="141" bestFit="1" customWidth="1"/>
    <col min="9986" max="9986" width="32" style="141" customWidth="1"/>
    <col min="9987" max="9987" width="9.140625" style="141"/>
    <col min="9988" max="9988" width="22.85546875" style="141" customWidth="1"/>
    <col min="9989" max="10240" width="9.140625" style="141"/>
    <col min="10241" max="10241" width="11.7109375" style="141" bestFit="1" customWidth="1"/>
    <col min="10242" max="10242" width="32" style="141" customWidth="1"/>
    <col min="10243" max="10243" width="9.140625" style="141"/>
    <col min="10244" max="10244" width="22.85546875" style="141" customWidth="1"/>
    <col min="10245" max="10496" width="9.140625" style="141"/>
    <col min="10497" max="10497" width="11.7109375" style="141" bestFit="1" customWidth="1"/>
    <col min="10498" max="10498" width="32" style="141" customWidth="1"/>
    <col min="10499" max="10499" width="9.140625" style="141"/>
    <col min="10500" max="10500" width="22.85546875" style="141" customWidth="1"/>
    <col min="10501" max="10752" width="9.140625" style="141"/>
    <col min="10753" max="10753" width="11.7109375" style="141" bestFit="1" customWidth="1"/>
    <col min="10754" max="10754" width="32" style="141" customWidth="1"/>
    <col min="10755" max="10755" width="9.140625" style="141"/>
    <col min="10756" max="10756" width="22.85546875" style="141" customWidth="1"/>
    <col min="10757" max="11008" width="9.140625" style="141"/>
    <col min="11009" max="11009" width="11.7109375" style="141" bestFit="1" customWidth="1"/>
    <col min="11010" max="11010" width="32" style="141" customWidth="1"/>
    <col min="11011" max="11011" width="9.140625" style="141"/>
    <col min="11012" max="11012" width="22.85546875" style="141" customWidth="1"/>
    <col min="11013" max="11264" width="9.140625" style="141"/>
    <col min="11265" max="11265" width="11.7109375" style="141" bestFit="1" customWidth="1"/>
    <col min="11266" max="11266" width="32" style="141" customWidth="1"/>
    <col min="11267" max="11267" width="9.140625" style="141"/>
    <col min="11268" max="11268" width="22.85546875" style="141" customWidth="1"/>
    <col min="11269" max="11520" width="9.140625" style="141"/>
    <col min="11521" max="11521" width="11.7109375" style="141" bestFit="1" customWidth="1"/>
    <col min="11522" max="11522" width="32" style="141" customWidth="1"/>
    <col min="11523" max="11523" width="9.140625" style="141"/>
    <col min="11524" max="11524" width="22.85546875" style="141" customWidth="1"/>
    <col min="11525" max="11776" width="9.140625" style="141"/>
    <col min="11777" max="11777" width="11.7109375" style="141" bestFit="1" customWidth="1"/>
    <col min="11778" max="11778" width="32" style="141" customWidth="1"/>
    <col min="11779" max="11779" width="9.140625" style="141"/>
    <col min="11780" max="11780" width="22.85546875" style="141" customWidth="1"/>
    <col min="11781" max="12032" width="9.140625" style="141"/>
    <col min="12033" max="12033" width="11.7109375" style="141" bestFit="1" customWidth="1"/>
    <col min="12034" max="12034" width="32" style="141" customWidth="1"/>
    <col min="12035" max="12035" width="9.140625" style="141"/>
    <col min="12036" max="12036" width="22.85546875" style="141" customWidth="1"/>
    <col min="12037" max="12288" width="9.140625" style="141"/>
    <col min="12289" max="12289" width="11.7109375" style="141" bestFit="1" customWidth="1"/>
    <col min="12290" max="12290" width="32" style="141" customWidth="1"/>
    <col min="12291" max="12291" width="9.140625" style="141"/>
    <col min="12292" max="12292" width="22.85546875" style="141" customWidth="1"/>
    <col min="12293" max="12544" width="9.140625" style="141"/>
    <col min="12545" max="12545" width="11.7109375" style="141" bestFit="1" customWidth="1"/>
    <col min="12546" max="12546" width="32" style="141" customWidth="1"/>
    <col min="12547" max="12547" width="9.140625" style="141"/>
    <col min="12548" max="12548" width="22.85546875" style="141" customWidth="1"/>
    <col min="12549" max="12800" width="9.140625" style="141"/>
    <col min="12801" max="12801" width="11.7109375" style="141" bestFit="1" customWidth="1"/>
    <col min="12802" max="12802" width="32" style="141" customWidth="1"/>
    <col min="12803" max="12803" width="9.140625" style="141"/>
    <col min="12804" max="12804" width="22.85546875" style="141" customWidth="1"/>
    <col min="12805" max="13056" width="9.140625" style="141"/>
    <col min="13057" max="13057" width="11.7109375" style="141" bestFit="1" customWidth="1"/>
    <col min="13058" max="13058" width="32" style="141" customWidth="1"/>
    <col min="13059" max="13059" width="9.140625" style="141"/>
    <col min="13060" max="13060" width="22.85546875" style="141" customWidth="1"/>
    <col min="13061" max="13312" width="9.140625" style="141"/>
    <col min="13313" max="13313" width="11.7109375" style="141" bestFit="1" customWidth="1"/>
    <col min="13314" max="13314" width="32" style="141" customWidth="1"/>
    <col min="13315" max="13315" width="9.140625" style="141"/>
    <col min="13316" max="13316" width="22.85546875" style="141" customWidth="1"/>
    <col min="13317" max="13568" width="9.140625" style="141"/>
    <col min="13569" max="13569" width="11.7109375" style="141" bestFit="1" customWidth="1"/>
    <col min="13570" max="13570" width="32" style="141" customWidth="1"/>
    <col min="13571" max="13571" width="9.140625" style="141"/>
    <col min="13572" max="13572" width="22.85546875" style="141" customWidth="1"/>
    <col min="13573" max="13824" width="9.140625" style="141"/>
    <col min="13825" max="13825" width="11.7109375" style="141" bestFit="1" customWidth="1"/>
    <col min="13826" max="13826" width="32" style="141" customWidth="1"/>
    <col min="13827" max="13827" width="9.140625" style="141"/>
    <col min="13828" max="13828" width="22.85546875" style="141" customWidth="1"/>
    <col min="13829" max="14080" width="9.140625" style="141"/>
    <col min="14081" max="14081" width="11.7109375" style="141" bestFit="1" customWidth="1"/>
    <col min="14082" max="14082" width="32" style="141" customWidth="1"/>
    <col min="14083" max="14083" width="9.140625" style="141"/>
    <col min="14084" max="14084" width="22.85546875" style="141" customWidth="1"/>
    <col min="14085" max="14336" width="9.140625" style="141"/>
    <col min="14337" max="14337" width="11.7109375" style="141" bestFit="1" customWidth="1"/>
    <col min="14338" max="14338" width="32" style="141" customWidth="1"/>
    <col min="14339" max="14339" width="9.140625" style="141"/>
    <col min="14340" max="14340" width="22.85546875" style="141" customWidth="1"/>
    <col min="14341" max="14592" width="9.140625" style="141"/>
    <col min="14593" max="14593" width="11.7109375" style="141" bestFit="1" customWidth="1"/>
    <col min="14594" max="14594" width="32" style="141" customWidth="1"/>
    <col min="14595" max="14595" width="9.140625" style="141"/>
    <col min="14596" max="14596" width="22.85546875" style="141" customWidth="1"/>
    <col min="14597" max="14848" width="9.140625" style="141"/>
    <col min="14849" max="14849" width="11.7109375" style="141" bestFit="1" customWidth="1"/>
    <col min="14850" max="14850" width="32" style="141" customWidth="1"/>
    <col min="14851" max="14851" width="9.140625" style="141"/>
    <col min="14852" max="14852" width="22.85546875" style="141" customWidth="1"/>
    <col min="14853" max="15104" width="9.140625" style="141"/>
    <col min="15105" max="15105" width="11.7109375" style="141" bestFit="1" customWidth="1"/>
    <col min="15106" max="15106" width="32" style="141" customWidth="1"/>
    <col min="15107" max="15107" width="9.140625" style="141"/>
    <col min="15108" max="15108" width="22.85546875" style="141" customWidth="1"/>
    <col min="15109" max="15360" width="9.140625" style="141"/>
    <col min="15361" max="15361" width="11.7109375" style="141" bestFit="1" customWidth="1"/>
    <col min="15362" max="15362" width="32" style="141" customWidth="1"/>
    <col min="15363" max="15363" width="9.140625" style="141"/>
    <col min="15364" max="15364" width="22.85546875" style="141" customWidth="1"/>
    <col min="15365" max="15616" width="9.140625" style="141"/>
    <col min="15617" max="15617" width="11.7109375" style="141" bestFit="1" customWidth="1"/>
    <col min="15618" max="15618" width="32" style="141" customWidth="1"/>
    <col min="15619" max="15619" width="9.140625" style="141"/>
    <col min="15620" max="15620" width="22.85546875" style="141" customWidth="1"/>
    <col min="15621" max="15872" width="9.140625" style="141"/>
    <col min="15873" max="15873" width="11.7109375" style="141" bestFit="1" customWidth="1"/>
    <col min="15874" max="15874" width="32" style="141" customWidth="1"/>
    <col min="15875" max="15875" width="9.140625" style="141"/>
    <col min="15876" max="15876" width="22.85546875" style="141" customWidth="1"/>
    <col min="15877" max="16128" width="9.140625" style="141"/>
    <col min="16129" max="16129" width="11.7109375" style="141" bestFit="1" customWidth="1"/>
    <col min="16130" max="16130" width="32" style="141" customWidth="1"/>
    <col min="16131" max="16131" width="9.140625" style="141"/>
    <col min="16132" max="16132" width="22.85546875" style="141" customWidth="1"/>
    <col min="16133" max="16384" width="9.140625" style="141"/>
  </cols>
  <sheetData>
    <row r="3" spans="1:8" x14ac:dyDescent="0.25">
      <c r="A3" s="140" t="s">
        <v>292</v>
      </c>
      <c r="B3" s="142" t="s">
        <v>301</v>
      </c>
      <c r="F3" s="143"/>
    </row>
    <row r="4" spans="1:8" x14ac:dyDescent="0.25">
      <c r="A4" s="140" t="s">
        <v>293</v>
      </c>
      <c r="B4" s="144" t="s">
        <v>302</v>
      </c>
      <c r="F4" s="143"/>
    </row>
    <row r="5" spans="1:8" x14ac:dyDescent="0.25">
      <c r="A5" s="140"/>
      <c r="F5" s="143"/>
    </row>
    <row r="6" spans="1:8" x14ac:dyDescent="0.25">
      <c r="A6" s="140" t="s">
        <v>294</v>
      </c>
      <c r="B6" s="145"/>
      <c r="F6" s="143"/>
    </row>
    <row r="7" spans="1:8" x14ac:dyDescent="0.25">
      <c r="A7" s="53"/>
    </row>
    <row r="8" spans="1:8" x14ac:dyDescent="0.25">
      <c r="A8" s="53"/>
    </row>
    <row r="9" spans="1:8" x14ac:dyDescent="0.25">
      <c r="A9" s="208" t="s">
        <v>295</v>
      </c>
      <c r="B9" s="208"/>
      <c r="D9" s="208" t="s">
        <v>296</v>
      </c>
      <c r="E9" s="208"/>
    </row>
    <row r="10" spans="1:8" x14ac:dyDescent="0.25">
      <c r="A10" s="53"/>
    </row>
    <row r="11" spans="1:8" x14ac:dyDescent="0.25">
      <c r="A11" s="208" t="s">
        <v>297</v>
      </c>
      <c r="B11" s="208"/>
      <c r="D11" s="208" t="s">
        <v>298</v>
      </c>
      <c r="E11" s="208"/>
    </row>
    <row r="12" spans="1:8" x14ac:dyDescent="0.25">
      <c r="A12" s="53"/>
    </row>
    <row r="13" spans="1:8" x14ac:dyDescent="0.25">
      <c r="A13" s="53"/>
    </row>
    <row r="14" spans="1:8" x14ac:dyDescent="0.25">
      <c r="A14" s="53"/>
    </row>
    <row r="15" spans="1:8" x14ac:dyDescent="0.25">
      <c r="A15" s="146"/>
      <c r="B15" s="209" t="s">
        <v>299</v>
      </c>
      <c r="C15" s="209"/>
      <c r="D15" s="209"/>
      <c r="E15" s="146"/>
      <c r="F15" s="146"/>
      <c r="G15" s="147"/>
      <c r="H15" s="148"/>
    </row>
    <row r="16" spans="1:8" x14ac:dyDescent="0.25">
      <c r="A16" s="146"/>
      <c r="B16" s="146"/>
      <c r="C16" s="146"/>
      <c r="D16" s="146"/>
      <c r="E16" s="146"/>
      <c r="F16" s="146"/>
      <c r="G16" s="147"/>
      <c r="H16" s="148"/>
    </row>
    <row r="17" spans="1:8" x14ac:dyDescent="0.25">
      <c r="A17" s="146"/>
      <c r="B17" s="209" t="s">
        <v>300</v>
      </c>
      <c r="C17" s="209"/>
      <c r="D17" s="209"/>
      <c r="E17" s="146"/>
      <c r="F17" s="146"/>
      <c r="G17" s="147"/>
      <c r="H17" s="148"/>
    </row>
    <row r="18" spans="1:8" x14ac:dyDescent="0.25">
      <c r="A18" s="53"/>
    </row>
  </sheetData>
  <mergeCells count="6">
    <mergeCell ref="B17:D17"/>
    <mergeCell ref="A9:B9"/>
    <mergeCell ref="D9:E9"/>
    <mergeCell ref="A11:B11"/>
    <mergeCell ref="D11:E11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Klenkar</cp:lastModifiedBy>
  <cp:lastPrinted>2026-03-19T09:57:38Z</cp:lastPrinted>
  <dcterms:created xsi:type="dcterms:W3CDTF">2022-08-12T12:51:27Z</dcterms:created>
  <dcterms:modified xsi:type="dcterms:W3CDTF">2026-03-25T09:55:45Z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